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68" windowWidth="12816" windowHeight="9348" activeTab="0"/>
  </bookViews>
  <sheets>
    <sheet name="107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<sst xmlns="http://schemas.openxmlformats.org/spreadsheetml/2006/main" count="56" uniqueCount="43">
  <si>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領域學習節數（B）</t>
  </si>
  <si>
    <t>是否符合課綱規範（符合打ˇ，不符合打×）</t>
  </si>
  <si>
    <t>非學習節數(係指課後學習輔導課)</t>
  </si>
  <si>
    <t>語文</t>
  </si>
  <si>
    <t>節數</t>
  </si>
  <si>
    <t>國文</t>
  </si>
  <si>
    <t>英語</t>
  </si>
  <si>
    <t>(節）</t>
  </si>
  <si>
    <t>項目</t>
  </si>
  <si>
    <t xml:space="preserve">校名與年級
</t>
  </si>
  <si>
    <t>學習總節數（C＝A＋B）</t>
  </si>
  <si>
    <t>是否採自願參加（是打ˇ，不是打×）</t>
  </si>
  <si>
    <t>是否經課程發展委員會通過（是打ˇ，不是打×）</t>
  </si>
  <si>
    <t>彈性學習節數(A)</t>
  </si>
  <si>
    <t>數學</t>
  </si>
  <si>
    <t>社會</t>
  </si>
  <si>
    <t>藝術與人文</t>
  </si>
  <si>
    <t>自然與生活科技</t>
  </si>
  <si>
    <t>健康與體育</t>
  </si>
  <si>
    <t>綜合活動</t>
  </si>
  <si>
    <t>課程發展委員會通過日期</t>
  </si>
  <si>
    <t>補救教學節數</t>
  </si>
  <si>
    <t>名稱</t>
  </si>
  <si>
    <t>節數</t>
  </si>
  <si>
    <t>其他課程及活動</t>
  </si>
  <si>
    <t>學習領域選修節數</t>
  </si>
  <si>
    <t>ˇ</t>
  </si>
  <si>
    <t>V</t>
  </si>
  <si>
    <t>無</t>
  </si>
  <si>
    <t xml:space="preserve">[示例]
</t>
  </si>
  <si>
    <t>八</t>
  </si>
  <si>
    <t>九</t>
  </si>
  <si>
    <t>名稱</t>
  </si>
  <si>
    <t>班會、週會、社團活動、資訊教育、閱讀與寫作、科學探索</t>
  </si>
  <si>
    <r>
      <rPr>
        <b/>
        <sz val="18"/>
        <color indexed="10"/>
        <rFont val="標楷體"/>
        <family val="4"/>
      </rPr>
      <t>[檔案4]</t>
    </r>
    <r>
      <rPr>
        <b/>
        <sz val="18"/>
        <color indexed="8"/>
        <rFont val="標楷體"/>
        <family val="4"/>
      </rPr>
      <t xml:space="preserve">   臺北市107學年度公私立國民中學學生每週學習節數一覽表</t>
    </r>
  </si>
  <si>
    <t>七</t>
  </si>
  <si>
    <t>107年6月9日</t>
  </si>
  <si>
    <t>無</t>
  </si>
  <si>
    <t>班週會、社團活動、電腦、國際展望、台灣巡禮、邏輯推理</t>
  </si>
  <si>
    <t>班週會、社團活動、資訊社會、國際展望、探索自然、人文關懷</t>
  </si>
  <si>
    <t>班週會、社團活動、探索自然、邏輯推理、世界史話</t>
  </si>
  <si>
    <t>石牌國中</t>
  </si>
  <si>
    <t>107年6月1日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</si>
</sst>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b/>
      <sz val="18"/>
      <color indexed="10"/>
      <name val="標楷體"/>
      <family val="4"/>
    </font>
    <font>
      <b/>
      <sz val="18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8"/>
      <color indexed="8"/>
      <name val="標楷體"/>
      <family val="4"/>
    </font>
    <font>
      <b/>
      <i/>
      <sz val="18"/>
      <color indexed="8"/>
      <name val="標楷體"/>
      <family val="4"/>
    </font>
    <font>
      <sz val="18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8"/>
      <color theme="1"/>
      <name val="標楷體"/>
      <family val="4"/>
    </font>
    <font>
      <b/>
      <sz val="18"/>
      <color rgb="FFC00000"/>
      <name val="標楷體"/>
      <family val="4"/>
    </font>
    <font>
      <b/>
      <i/>
      <sz val="18"/>
      <color theme="1"/>
      <name val="標楷體"/>
      <family val="4"/>
    </font>
    <font>
      <sz val="18"/>
      <color rgb="FFFF0000"/>
      <name val="標楷體"/>
      <family val="4"/>
    </font>
    <font>
      <b/>
      <sz val="18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/>
    </xf>
    <xf numFmtId="0" fontId="48" fillId="33" borderId="10" xfId="0" applyFont="1" applyFill="1" applyBorder="1" applyAlignment="1" applyProtection="1">
      <alignment vertical="center" wrapText="1"/>
      <protection/>
    </xf>
    <xf numFmtId="0" fontId="48" fillId="33" borderId="11" xfId="0" applyFont="1" applyFill="1" applyBorder="1" applyAlignment="1" applyProtection="1">
      <alignment horizontal="center" vertical="center" textRotation="255" wrapText="1"/>
      <protection/>
    </xf>
    <xf numFmtId="0" fontId="48" fillId="33" borderId="12" xfId="0" applyFont="1" applyFill="1" applyBorder="1" applyAlignment="1" applyProtection="1">
      <alignment horizontal="right" vertical="center" wrapText="1"/>
      <protection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 applyProtection="1">
      <alignment horizontal="center" vertical="center" wrapText="1"/>
      <protection/>
    </xf>
    <xf numFmtId="0" fontId="48" fillId="33" borderId="14" xfId="0" applyFont="1" applyFill="1" applyBorder="1" applyAlignment="1" applyProtection="1">
      <alignment horizontal="center" vertical="center" textRotation="255" wrapText="1"/>
      <protection/>
    </xf>
    <xf numFmtId="0" fontId="47" fillId="0" borderId="0" xfId="0" applyFont="1" applyAlignment="1" applyProtection="1">
      <alignment vertical="center"/>
      <protection locked="0"/>
    </xf>
    <xf numFmtId="0" fontId="47" fillId="0" borderId="15" xfId="0" applyFont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 locked="0"/>
    </xf>
    <xf numFmtId="0" fontId="50" fillId="34" borderId="17" xfId="0" applyFont="1" applyFill="1" applyBorder="1" applyAlignment="1" applyProtection="1">
      <alignment horizontal="left" vertical="top" wrapText="1"/>
      <protection/>
    </xf>
    <xf numFmtId="0" fontId="50" fillId="34" borderId="18" xfId="0" applyFont="1" applyFill="1" applyBorder="1" applyAlignment="1" applyProtection="1">
      <alignment horizontal="right" vertical="top" wrapText="1"/>
      <protection/>
    </xf>
    <xf numFmtId="0" fontId="50" fillId="34" borderId="18" xfId="0" applyFont="1" applyFill="1" applyBorder="1" applyAlignment="1" applyProtection="1">
      <alignment horizontal="left" vertical="top" wrapText="1"/>
      <protection/>
    </xf>
    <xf numFmtId="0" fontId="50" fillId="34" borderId="19" xfId="0" applyFont="1" applyFill="1" applyBorder="1" applyAlignment="1" applyProtection="1">
      <alignment horizontal="left" vertical="top" wrapText="1"/>
      <protection/>
    </xf>
    <xf numFmtId="0" fontId="50" fillId="34" borderId="20" xfId="0" applyFont="1" applyFill="1" applyBorder="1" applyAlignment="1" applyProtection="1">
      <alignment horizontal="left" vertical="top" wrapText="1"/>
      <protection/>
    </xf>
    <xf numFmtId="0" fontId="49" fillId="0" borderId="0" xfId="0" applyFont="1" applyAlignment="1" applyProtection="1">
      <alignment vertical="top" wrapText="1"/>
      <protection locked="0"/>
    </xf>
    <xf numFmtId="0" fontId="49" fillId="0" borderId="21" xfId="0" applyNumberFormat="1" applyFont="1" applyBorder="1" applyAlignment="1" applyProtection="1">
      <alignment horizontal="center" vertical="top" wrapText="1"/>
      <protection locked="0"/>
    </xf>
    <xf numFmtId="0" fontId="49" fillId="0" borderId="22" xfId="0" applyNumberFormat="1" applyFont="1" applyBorder="1" applyAlignment="1" applyProtection="1">
      <alignment horizontal="center" vertical="top" wrapText="1"/>
      <protection locked="0"/>
    </xf>
    <xf numFmtId="0" fontId="49" fillId="0" borderId="23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Alignment="1" applyProtection="1">
      <alignment vertical="center"/>
      <protection locked="0"/>
    </xf>
    <xf numFmtId="0" fontId="50" fillId="34" borderId="24" xfId="0" applyFont="1" applyFill="1" applyBorder="1" applyAlignment="1" applyProtection="1">
      <alignment horizontal="left" vertical="top" wrapText="1"/>
      <protection/>
    </xf>
    <xf numFmtId="0" fontId="49" fillId="0" borderId="0" xfId="0" applyFont="1" applyAlignment="1" applyProtection="1">
      <alignment vertical="top"/>
      <protection locked="0"/>
    </xf>
    <xf numFmtId="0" fontId="51" fillId="0" borderId="0" xfId="0" applyFont="1" applyAlignment="1" applyProtection="1">
      <alignment vertical="top"/>
      <protection locked="0"/>
    </xf>
    <xf numFmtId="0" fontId="50" fillId="34" borderId="25" xfId="0" applyFont="1" applyFill="1" applyBorder="1" applyAlignment="1" applyProtection="1">
      <alignment horizontal="right" vertical="top" wrapText="1"/>
      <protection/>
    </xf>
    <xf numFmtId="0" fontId="50" fillId="34" borderId="25" xfId="0" applyFont="1" applyFill="1" applyBorder="1" applyAlignment="1" applyProtection="1">
      <alignment horizontal="left" vertical="top" wrapText="1"/>
      <protection/>
    </xf>
    <xf numFmtId="0" fontId="50" fillId="34" borderId="26" xfId="0" applyFont="1" applyFill="1" applyBorder="1" applyAlignment="1" applyProtection="1">
      <alignment horizontal="left" vertical="top" wrapText="1"/>
      <protection/>
    </xf>
    <xf numFmtId="0" fontId="50" fillId="34" borderId="27" xfId="0" applyFont="1" applyFill="1" applyBorder="1" applyAlignment="1" applyProtection="1">
      <alignment horizontal="left" vertical="top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49" fillId="0" borderId="28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28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textRotation="255" wrapText="1"/>
      <protection locked="0"/>
    </xf>
    <xf numFmtId="0" fontId="49" fillId="0" borderId="29" xfId="0" applyFont="1" applyBorder="1" applyAlignment="1" applyProtection="1">
      <alignment horizontal="center" vertical="center" textRotation="255" wrapText="1"/>
      <protection locked="0"/>
    </xf>
    <xf numFmtId="0" fontId="49" fillId="0" borderId="28" xfId="0" applyFont="1" applyBorder="1" applyAlignment="1" applyProtection="1">
      <alignment horizontal="center" vertical="center" textRotation="255" wrapText="1"/>
      <protection locked="0"/>
    </xf>
    <xf numFmtId="0" fontId="49" fillId="0" borderId="16" xfId="0" applyFont="1" applyFill="1" applyBorder="1" applyAlignment="1" applyProtection="1">
      <alignment horizontal="center" vertical="top" wrapText="1"/>
      <protection locked="0"/>
    </xf>
    <xf numFmtId="0" fontId="49" fillId="0" borderId="28" xfId="0" applyFont="1" applyFill="1" applyBorder="1" applyAlignment="1" applyProtection="1">
      <alignment horizontal="center" vertical="top" wrapText="1"/>
      <protection locked="0"/>
    </xf>
    <xf numFmtId="0" fontId="52" fillId="0" borderId="16" xfId="0" applyFont="1" applyFill="1" applyBorder="1" applyAlignment="1" applyProtection="1">
      <alignment horizontal="center" vertical="top" wrapText="1"/>
      <protection locked="0"/>
    </xf>
    <xf numFmtId="0" fontId="52" fillId="0" borderId="28" xfId="0" applyFont="1" applyFill="1" applyBorder="1" applyAlignment="1" applyProtection="1">
      <alignment horizontal="center" vertical="top" wrapText="1"/>
      <protection locked="0"/>
    </xf>
    <xf numFmtId="0" fontId="49" fillId="0" borderId="16" xfId="0" applyNumberFormat="1" applyFont="1" applyBorder="1" applyAlignment="1" applyProtection="1">
      <alignment horizontal="center" vertical="top" wrapText="1"/>
      <protection locked="0"/>
    </xf>
    <xf numFmtId="0" fontId="49" fillId="0" borderId="28" xfId="0" applyNumberFormat="1" applyFont="1" applyBorder="1" applyAlignment="1" applyProtection="1">
      <alignment horizontal="center" vertical="top" wrapText="1"/>
      <protection locked="0"/>
    </xf>
    <xf numFmtId="0" fontId="49" fillId="0" borderId="16" xfId="0" applyFont="1" applyBorder="1" applyAlignment="1" applyProtection="1">
      <alignment horizontal="center" vertical="top"/>
      <protection locked="0"/>
    </xf>
    <xf numFmtId="0" fontId="49" fillId="0" borderId="28" xfId="0" applyFont="1" applyBorder="1" applyAlignment="1" applyProtection="1">
      <alignment horizontal="center" vertical="top"/>
      <protection locked="0"/>
    </xf>
    <xf numFmtId="0" fontId="48" fillId="33" borderId="16" xfId="0" applyFont="1" applyFill="1" applyBorder="1" applyAlignment="1" applyProtection="1">
      <alignment horizontal="center" vertical="center" textRotation="255" wrapText="1"/>
      <protection/>
    </xf>
    <xf numFmtId="0" fontId="48" fillId="33" borderId="28" xfId="0" applyFont="1" applyFill="1" applyBorder="1" applyAlignment="1" applyProtection="1">
      <alignment horizontal="center" vertical="center" textRotation="255" wrapText="1"/>
      <protection/>
    </xf>
    <xf numFmtId="0" fontId="53" fillId="0" borderId="16" xfId="0" applyFont="1" applyBorder="1" applyAlignment="1" applyProtection="1">
      <alignment horizontal="center" vertical="center" textRotation="255" wrapText="1"/>
      <protection locked="0"/>
    </xf>
    <xf numFmtId="0" fontId="53" fillId="0" borderId="29" xfId="0" applyFont="1" applyBorder="1" applyAlignment="1" applyProtection="1">
      <alignment horizontal="center" vertical="center" textRotation="255" wrapText="1"/>
      <protection locked="0"/>
    </xf>
    <xf numFmtId="0" fontId="53" fillId="0" borderId="28" xfId="0" applyFont="1" applyBorder="1" applyAlignment="1" applyProtection="1">
      <alignment horizontal="center" vertical="center" textRotation="255" wrapText="1"/>
      <protection locked="0"/>
    </xf>
    <xf numFmtId="0" fontId="48" fillId="33" borderId="16" xfId="0" applyFont="1" applyFill="1" applyBorder="1" applyAlignment="1" applyProtection="1">
      <alignment horizontal="center" vertical="center" wrapText="1"/>
      <protection/>
    </xf>
    <xf numFmtId="0" fontId="48" fillId="33" borderId="29" xfId="0" applyFont="1" applyFill="1" applyBorder="1" applyAlignment="1" applyProtection="1">
      <alignment horizontal="center" vertical="center" wrapText="1"/>
      <protection/>
    </xf>
    <xf numFmtId="0" fontId="48" fillId="33" borderId="28" xfId="0" applyFont="1" applyFill="1" applyBorder="1" applyAlignment="1" applyProtection="1">
      <alignment horizontal="center" vertical="center" wrapText="1"/>
      <protection/>
    </xf>
    <xf numFmtId="0" fontId="48" fillId="35" borderId="30" xfId="0" applyFont="1" applyFill="1" applyBorder="1" applyAlignment="1" applyProtection="1">
      <alignment horizontal="center" vertical="center" wrapText="1"/>
      <protection/>
    </xf>
    <xf numFmtId="0" fontId="48" fillId="35" borderId="31" xfId="0" applyFont="1" applyFill="1" applyBorder="1" applyAlignment="1" applyProtection="1">
      <alignment horizontal="center" vertical="center" wrapText="1"/>
      <protection/>
    </xf>
    <xf numFmtId="0" fontId="48" fillId="33" borderId="32" xfId="0" applyFont="1" applyFill="1" applyBorder="1" applyAlignment="1" applyProtection="1">
      <alignment horizontal="center" textRotation="255"/>
      <protection/>
    </xf>
    <xf numFmtId="0" fontId="48" fillId="33" borderId="23" xfId="0" applyFont="1" applyFill="1" applyBorder="1" applyAlignment="1" applyProtection="1">
      <alignment horizontal="center" textRotation="255"/>
      <protection/>
    </xf>
    <xf numFmtId="0" fontId="48" fillId="33" borderId="14" xfId="0" applyFont="1" applyFill="1" applyBorder="1" applyAlignment="1" applyProtection="1">
      <alignment horizontal="center" vertical="center" wrapText="1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28" xfId="0" applyFont="1" applyFill="1" applyBorder="1" applyAlignment="1" applyProtection="1">
      <alignment horizontal="center" vertical="center" wrapText="1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33" xfId="0" applyFont="1" applyFill="1" applyBorder="1" applyAlignment="1" applyProtection="1">
      <alignment horizontal="center" vertical="center" wrapText="1"/>
      <protection/>
    </xf>
    <xf numFmtId="0" fontId="48" fillId="33" borderId="31" xfId="0" applyFont="1" applyFill="1" applyBorder="1" applyAlignment="1" applyProtection="1">
      <alignment horizontal="center" vertical="center" wrapText="1"/>
      <protection/>
    </xf>
    <xf numFmtId="0" fontId="53" fillId="0" borderId="34" xfId="0" applyFont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6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9525</xdr:colOff>
      <xdr:row>4</xdr:row>
      <xdr:rowOff>0</xdr:rowOff>
    </xdr:to>
    <xdr:sp>
      <xdr:nvSpPr>
        <xdr:cNvPr id="1" name="直線接點 3"/>
        <xdr:cNvSpPr>
          <a:spLocks/>
        </xdr:cNvSpPr>
      </xdr:nvSpPr>
      <xdr:spPr>
        <a:xfrm flipH="1" flipV="1">
          <a:off x="9525" y="647700"/>
          <a:ext cx="20383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="60" zoomScaleNormal="60" zoomScalePageLayoutView="0" workbookViewId="0" topLeftCell="A2">
      <selection activeCell="T6" sqref="T6:T7"/>
    </sheetView>
  </sheetViews>
  <sheetFormatPr defaultColWidth="6.50390625" defaultRowHeight="15.75"/>
  <cols>
    <col min="1" max="1" width="19.375" style="8" customWidth="1"/>
    <col min="2" max="2" width="7.375" style="8" customWidth="1"/>
    <col min="3" max="5" width="9.125" style="8" customWidth="1"/>
    <col min="6" max="6" width="37.50390625" style="8" customWidth="1"/>
    <col min="7" max="16" width="12.50390625" style="8" customWidth="1"/>
    <col min="17" max="17" width="10.00390625" style="8" customWidth="1"/>
    <col min="18" max="18" width="16.50390625" style="8" customWidth="1"/>
    <col min="19" max="21" width="10.00390625" style="8" customWidth="1"/>
    <col min="22" max="22" width="5.375" style="8" customWidth="1"/>
    <col min="23" max="23" width="8.125" style="8" customWidth="1"/>
    <col min="24" max="24" width="7.625" style="8" customWidth="1"/>
    <col min="25" max="16384" width="6.50390625" style="8" customWidth="1"/>
  </cols>
  <sheetData>
    <row r="1" spans="1:21" ht="51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s="1" customFormat="1" ht="53.25" customHeight="1">
      <c r="A2" s="2"/>
      <c r="B2" s="3" t="s">
        <v>8</v>
      </c>
      <c r="C2" s="65" t="s">
        <v>13</v>
      </c>
      <c r="D2" s="66"/>
      <c r="E2" s="66"/>
      <c r="F2" s="66"/>
      <c r="G2" s="67"/>
      <c r="H2" s="65" t="s">
        <v>0</v>
      </c>
      <c r="I2" s="66"/>
      <c r="J2" s="66"/>
      <c r="K2" s="66"/>
      <c r="L2" s="66"/>
      <c r="M2" s="66"/>
      <c r="N2" s="66"/>
      <c r="O2" s="67"/>
      <c r="P2" s="55" t="s">
        <v>10</v>
      </c>
      <c r="Q2" s="55" t="s">
        <v>12</v>
      </c>
      <c r="R2" s="55" t="s">
        <v>20</v>
      </c>
      <c r="S2" s="55" t="s">
        <v>1</v>
      </c>
      <c r="T2" s="58" t="s">
        <v>2</v>
      </c>
      <c r="U2" s="59"/>
    </row>
    <row r="3" spans="1:21" s="1" customFormat="1" ht="36.75" customHeight="1">
      <c r="A3" s="60" t="s">
        <v>9</v>
      </c>
      <c r="B3" s="4" t="s">
        <v>7</v>
      </c>
      <c r="C3" s="62" t="s">
        <v>25</v>
      </c>
      <c r="D3" s="62"/>
      <c r="E3" s="55" t="s">
        <v>21</v>
      </c>
      <c r="F3" s="65" t="s">
        <v>24</v>
      </c>
      <c r="G3" s="67"/>
      <c r="H3" s="62" t="s">
        <v>3</v>
      </c>
      <c r="I3" s="62"/>
      <c r="J3" s="50" t="s">
        <v>14</v>
      </c>
      <c r="K3" s="50" t="s">
        <v>15</v>
      </c>
      <c r="L3" s="50" t="s">
        <v>16</v>
      </c>
      <c r="M3" s="50" t="s">
        <v>17</v>
      </c>
      <c r="N3" s="50" t="s">
        <v>18</v>
      </c>
      <c r="O3" s="50" t="s">
        <v>19</v>
      </c>
      <c r="P3" s="56"/>
      <c r="Q3" s="56"/>
      <c r="R3" s="56"/>
      <c r="S3" s="56"/>
      <c r="T3" s="63" t="s">
        <v>4</v>
      </c>
      <c r="U3" s="63" t="s">
        <v>11</v>
      </c>
    </row>
    <row r="4" spans="1:21" s="1" customFormat="1" ht="96.75" customHeight="1">
      <c r="A4" s="61"/>
      <c r="B4" s="5"/>
      <c r="C4" s="6" t="s">
        <v>22</v>
      </c>
      <c r="D4" s="6" t="s">
        <v>23</v>
      </c>
      <c r="E4" s="56"/>
      <c r="F4" s="6" t="s">
        <v>32</v>
      </c>
      <c r="G4" s="6" t="s">
        <v>23</v>
      </c>
      <c r="H4" s="7" t="s">
        <v>5</v>
      </c>
      <c r="I4" s="7" t="s">
        <v>6</v>
      </c>
      <c r="J4" s="51"/>
      <c r="K4" s="51"/>
      <c r="L4" s="51"/>
      <c r="M4" s="51"/>
      <c r="N4" s="51"/>
      <c r="O4" s="51"/>
      <c r="P4" s="57"/>
      <c r="Q4" s="56"/>
      <c r="R4" s="57"/>
      <c r="S4" s="57"/>
      <c r="T4" s="64"/>
      <c r="U4" s="64"/>
    </row>
    <row r="5" spans="1:22" s="16" customFormat="1" ht="72" customHeight="1">
      <c r="A5" s="69" t="s">
        <v>29</v>
      </c>
      <c r="B5" s="70"/>
      <c r="C5" s="10" t="s">
        <v>28</v>
      </c>
      <c r="D5" s="10">
        <v>0</v>
      </c>
      <c r="E5" s="10">
        <v>0</v>
      </c>
      <c r="F5" s="11" t="s">
        <v>33</v>
      </c>
      <c r="G5" s="12">
        <v>6</v>
      </c>
      <c r="H5" s="13">
        <v>4</v>
      </c>
      <c r="I5" s="13">
        <v>4</v>
      </c>
      <c r="J5" s="13">
        <v>4</v>
      </c>
      <c r="K5" s="13">
        <v>3</v>
      </c>
      <c r="L5" s="13">
        <v>3</v>
      </c>
      <c r="M5" s="13">
        <v>4</v>
      </c>
      <c r="N5" s="13">
        <v>3</v>
      </c>
      <c r="O5" s="13">
        <v>3</v>
      </c>
      <c r="P5" s="14">
        <f>D5+E5+G5+SUM(H5:O5)</f>
        <v>34</v>
      </c>
      <c r="Q5" s="12" t="s">
        <v>27</v>
      </c>
      <c r="R5" s="12" t="s">
        <v>36</v>
      </c>
      <c r="S5" s="12" t="s">
        <v>27</v>
      </c>
      <c r="T5" s="12">
        <v>4</v>
      </c>
      <c r="U5" s="12" t="s">
        <v>27</v>
      </c>
      <c r="V5" s="15"/>
    </row>
    <row r="6" spans="1:21" s="23" customFormat="1" ht="51" customHeight="1">
      <c r="A6" s="52" t="s">
        <v>41</v>
      </c>
      <c r="B6" s="35" t="s">
        <v>35</v>
      </c>
      <c r="C6" s="42" t="s">
        <v>37</v>
      </c>
      <c r="D6" s="42">
        <v>0</v>
      </c>
      <c r="E6" s="42">
        <v>0</v>
      </c>
      <c r="F6" s="42" t="s">
        <v>38</v>
      </c>
      <c r="G6" s="18" t="str">
        <f>IF((D7+E7+G7)&gt;=4,IF((D7+E7+G7)&lt;=6,"  ","不符合"),"4-6")</f>
        <v>  </v>
      </c>
      <c r="H6" s="19" t="str">
        <f>IF((H7+I7)&gt;=5.6,IF((H7+I7)&lt;=8.4,"  ","不符合"),"語文")</f>
        <v>  </v>
      </c>
      <c r="I6" s="20" t="str">
        <f>IF((H7+I7)&gt;=5.6,IF((H7+I7)&lt;=8.4,"  ","不符合"),"5.6-8.4")</f>
        <v>  </v>
      </c>
      <c r="J6" s="21" t="str">
        <f aca="true" t="shared" si="0" ref="J6:O6">IF(J7&gt;=2.8,IF(J7&lt;=4.2,"  ","不符合"),"2.8-4.2")</f>
        <v>  </v>
      </c>
      <c r="K6" s="21" t="str">
        <f t="shared" si="0"/>
        <v>  </v>
      </c>
      <c r="L6" s="21" t="str">
        <f t="shared" si="0"/>
        <v>  </v>
      </c>
      <c r="M6" s="21" t="str">
        <f t="shared" si="0"/>
        <v>  </v>
      </c>
      <c r="N6" s="21" t="str">
        <f t="shared" si="0"/>
        <v>  </v>
      </c>
      <c r="O6" s="21" t="str">
        <f t="shared" si="0"/>
        <v>  </v>
      </c>
      <c r="P6" s="22" t="str">
        <f>IF(P7&gt;=32,IF(P7&lt;=34,"  ","不符合"),"32-34")</f>
        <v>  </v>
      </c>
      <c r="Q6" s="37" t="s">
        <v>26</v>
      </c>
      <c r="R6" s="39" t="s">
        <v>42</v>
      </c>
      <c r="S6" s="37" t="s">
        <v>26</v>
      </c>
      <c r="T6" s="44">
        <v>0</v>
      </c>
      <c r="U6" s="37" t="s">
        <v>26</v>
      </c>
    </row>
    <row r="7" spans="1:25" s="17" customFormat="1" ht="87.75" customHeight="1">
      <c r="A7" s="53"/>
      <c r="B7" s="36"/>
      <c r="C7" s="43"/>
      <c r="D7" s="43"/>
      <c r="E7" s="43"/>
      <c r="F7" s="43"/>
      <c r="G7" s="24">
        <v>6</v>
      </c>
      <c r="H7" s="25">
        <v>5</v>
      </c>
      <c r="I7" s="25">
        <v>3</v>
      </c>
      <c r="J7" s="25">
        <v>4</v>
      </c>
      <c r="K7" s="25">
        <v>3</v>
      </c>
      <c r="L7" s="25">
        <v>3</v>
      </c>
      <c r="M7" s="25">
        <v>4</v>
      </c>
      <c r="N7" s="25">
        <v>3</v>
      </c>
      <c r="O7" s="25">
        <v>3</v>
      </c>
      <c r="P7" s="26">
        <f>D7+E7+SUM(G7:O7)</f>
        <v>34</v>
      </c>
      <c r="Q7" s="38"/>
      <c r="R7" s="40"/>
      <c r="S7" s="38"/>
      <c r="T7" s="45"/>
      <c r="U7" s="38"/>
      <c r="Y7" s="27"/>
    </row>
    <row r="8" spans="1:25" s="29" customFormat="1" ht="51" customHeight="1">
      <c r="A8" s="53"/>
      <c r="B8" s="35" t="s">
        <v>30</v>
      </c>
      <c r="C8" s="42" t="s">
        <v>37</v>
      </c>
      <c r="D8" s="42">
        <v>0</v>
      </c>
      <c r="E8" s="42">
        <v>0</v>
      </c>
      <c r="F8" s="42" t="s">
        <v>39</v>
      </c>
      <c r="G8" s="28" t="str">
        <f>IF((D9+E9+G9)&gt;=4,IF((D9+E9+G9)&lt;=6,"  ","不符合"),"4-6")</f>
        <v>  </v>
      </c>
      <c r="H8" s="19" t="str">
        <f>IF((H9+I9)&gt;=5.6,IF((H9+I9)&lt;=8.4,"  ","不符合"),"語文")</f>
        <v>  </v>
      </c>
      <c r="I8" s="20" t="str">
        <f>IF((H9+I9)&gt;=5.6,IF((H9+I9)&lt;=8.4,"  ","不符合"),"5.6-8.4")</f>
        <v>  </v>
      </c>
      <c r="J8" s="21" t="str">
        <f aca="true" t="shared" si="1" ref="J8:O8">IF(J9&gt;=2.8,IF(J9&lt;=4.2,"  ","不符合"),"2.8-4.2")</f>
        <v>  </v>
      </c>
      <c r="K8" s="21" t="str">
        <f t="shared" si="1"/>
        <v>  </v>
      </c>
      <c r="L8" s="21" t="str">
        <f t="shared" si="1"/>
        <v>  </v>
      </c>
      <c r="M8" s="21" t="str">
        <f t="shared" si="1"/>
        <v>  </v>
      </c>
      <c r="N8" s="21" t="str">
        <f t="shared" si="1"/>
        <v>  </v>
      </c>
      <c r="O8" s="21" t="str">
        <f t="shared" si="1"/>
        <v>  </v>
      </c>
      <c r="P8" s="22" t="str">
        <f>IF(P9&gt;=32,IF(P9&lt;=34,"  ","不符合"),"32-34")</f>
        <v>  </v>
      </c>
      <c r="Q8" s="37" t="s">
        <v>26</v>
      </c>
      <c r="R8" s="40"/>
      <c r="S8" s="37" t="s">
        <v>26</v>
      </c>
      <c r="T8" s="46">
        <v>5</v>
      </c>
      <c r="U8" s="37" t="s">
        <v>26</v>
      </c>
      <c r="Y8" s="30"/>
    </row>
    <row r="9" spans="1:25" s="17" customFormat="1" ht="79.5" customHeight="1">
      <c r="A9" s="53"/>
      <c r="B9" s="36"/>
      <c r="C9" s="43"/>
      <c r="D9" s="43"/>
      <c r="E9" s="43"/>
      <c r="F9" s="43"/>
      <c r="G9" s="24">
        <v>6</v>
      </c>
      <c r="H9" s="25">
        <v>5</v>
      </c>
      <c r="I9" s="25">
        <v>3</v>
      </c>
      <c r="J9" s="25">
        <v>4</v>
      </c>
      <c r="K9" s="25">
        <v>3</v>
      </c>
      <c r="L9" s="25">
        <v>3</v>
      </c>
      <c r="M9" s="25">
        <v>4</v>
      </c>
      <c r="N9" s="25">
        <v>3</v>
      </c>
      <c r="O9" s="25">
        <v>3</v>
      </c>
      <c r="P9" s="26">
        <f>D9+E9+SUM(G9:O9)</f>
        <v>34</v>
      </c>
      <c r="Q9" s="38"/>
      <c r="R9" s="40"/>
      <c r="S9" s="38"/>
      <c r="T9" s="47"/>
      <c r="U9" s="38"/>
      <c r="Y9" s="27"/>
    </row>
    <row r="10" spans="1:21" s="29" customFormat="1" ht="51" customHeight="1">
      <c r="A10" s="53"/>
      <c r="B10" s="35" t="s">
        <v>31</v>
      </c>
      <c r="C10" s="42" t="s">
        <v>37</v>
      </c>
      <c r="D10" s="42">
        <v>0</v>
      </c>
      <c r="E10" s="42">
        <v>0</v>
      </c>
      <c r="F10" s="42" t="s">
        <v>40</v>
      </c>
      <c r="G10" s="28" t="str">
        <f>IF((D11+E11+G11)&gt;=3,IF((D11+E11+G11)&lt;=5,"  ","不符合"),"3-5")</f>
        <v>  </v>
      </c>
      <c r="H10" s="31" t="str">
        <f>IF((H11+I11)&gt;=6,IF((H11+I11)&lt;=9,"  ","不符合"),"語文")</f>
        <v>  </v>
      </c>
      <c r="I10" s="32" t="str">
        <f>IF((I11+H11)&gt;=6,IF((I11+H11)&lt;=9,"  ","不符合"),"6-9")</f>
        <v>  </v>
      </c>
      <c r="J10" s="33" t="str">
        <f aca="true" t="shared" si="2" ref="J10:O10">IF(J11&gt;=3,IF(J11&lt;=4.5,"  ","不符合"),"3-4.5")</f>
        <v>  </v>
      </c>
      <c r="K10" s="33" t="str">
        <f t="shared" si="2"/>
        <v>  </v>
      </c>
      <c r="L10" s="33" t="str">
        <f t="shared" si="2"/>
        <v>  </v>
      </c>
      <c r="M10" s="33" t="str">
        <f t="shared" si="2"/>
        <v>  </v>
      </c>
      <c r="N10" s="33" t="str">
        <f t="shared" si="2"/>
        <v>  </v>
      </c>
      <c r="O10" s="33" t="str">
        <f t="shared" si="2"/>
        <v>  </v>
      </c>
      <c r="P10" s="34" t="str">
        <f>IF(P11&gt;=33,IF(P11&lt;=35,"  ","不符合"),"33-35")</f>
        <v>  </v>
      </c>
      <c r="Q10" s="37" t="s">
        <v>26</v>
      </c>
      <c r="R10" s="40"/>
      <c r="S10" s="37" t="s">
        <v>26</v>
      </c>
      <c r="T10" s="48">
        <v>5</v>
      </c>
      <c r="U10" s="37" t="s">
        <v>26</v>
      </c>
    </row>
    <row r="11" spans="1:25" s="17" customFormat="1" ht="80.25" customHeight="1">
      <c r="A11" s="54"/>
      <c r="B11" s="36"/>
      <c r="C11" s="43"/>
      <c r="D11" s="43"/>
      <c r="E11" s="43"/>
      <c r="F11" s="43"/>
      <c r="G11" s="24">
        <v>5</v>
      </c>
      <c r="H11" s="25">
        <v>5</v>
      </c>
      <c r="I11" s="25">
        <v>4</v>
      </c>
      <c r="J11" s="25">
        <v>4</v>
      </c>
      <c r="K11" s="25">
        <v>4</v>
      </c>
      <c r="L11" s="25">
        <v>3</v>
      </c>
      <c r="M11" s="25">
        <v>4</v>
      </c>
      <c r="N11" s="25">
        <v>3</v>
      </c>
      <c r="O11" s="25">
        <v>3</v>
      </c>
      <c r="P11" s="26">
        <f>D11+E11+SUM(G11:O11)</f>
        <v>35</v>
      </c>
      <c r="Q11" s="38"/>
      <c r="R11" s="41"/>
      <c r="S11" s="38"/>
      <c r="T11" s="49"/>
      <c r="U11" s="38"/>
      <c r="Y11" s="27"/>
    </row>
    <row r="12" ht="15.75">
      <c r="A12" s="9"/>
    </row>
  </sheetData>
  <sheetProtection password="CB7B" sheet="1" objects="1" scenarios="1" selectLockedCells="1"/>
  <mergeCells count="51">
    <mergeCell ref="U3:U4"/>
    <mergeCell ref="T3:T4"/>
    <mergeCell ref="O3:O4"/>
    <mergeCell ref="H2:O2"/>
    <mergeCell ref="A1:U1"/>
    <mergeCell ref="A5:B5"/>
    <mergeCell ref="C2:G2"/>
    <mergeCell ref="C3:D3"/>
    <mergeCell ref="E3:E4"/>
    <mergeCell ref="F3:G3"/>
    <mergeCell ref="S2:S4"/>
    <mergeCell ref="T2:U2"/>
    <mergeCell ref="P2:P4"/>
    <mergeCell ref="Q2:Q4"/>
    <mergeCell ref="R2:R4"/>
    <mergeCell ref="A3:A4"/>
    <mergeCell ref="H3:I3"/>
    <mergeCell ref="J3:J4"/>
    <mergeCell ref="K3:K4"/>
    <mergeCell ref="L3:L4"/>
    <mergeCell ref="N3:N4"/>
    <mergeCell ref="A6:A11"/>
    <mergeCell ref="Q6:Q7"/>
    <mergeCell ref="Q8:Q9"/>
    <mergeCell ref="Q10:Q11"/>
    <mergeCell ref="B10:B11"/>
    <mergeCell ref="E10:E11"/>
    <mergeCell ref="C6:C7"/>
    <mergeCell ref="B6:B7"/>
    <mergeCell ref="C8:C9"/>
    <mergeCell ref="D8:D9"/>
    <mergeCell ref="E8:E9"/>
    <mergeCell ref="C10:C11"/>
    <mergeCell ref="D10:D11"/>
    <mergeCell ref="M3:M4"/>
    <mergeCell ref="T10:T11"/>
    <mergeCell ref="S6:S7"/>
    <mergeCell ref="S8:S9"/>
    <mergeCell ref="S10:S11"/>
    <mergeCell ref="E6:E7"/>
    <mergeCell ref="D6:D7"/>
    <mergeCell ref="B8:B9"/>
    <mergeCell ref="U6:U7"/>
    <mergeCell ref="U8:U9"/>
    <mergeCell ref="U10:U11"/>
    <mergeCell ref="R6:R11"/>
    <mergeCell ref="F6:F7"/>
    <mergeCell ref="F8:F9"/>
    <mergeCell ref="F10:F11"/>
    <mergeCell ref="T6:T7"/>
    <mergeCell ref="T8:T9"/>
  </mergeCells>
  <conditionalFormatting sqref="K10:O10">
    <cfRule type="cellIs" priority="56" dxfId="0" operator="equal" stopIfTrue="1">
      <formula>"  "</formula>
    </cfRule>
  </conditionalFormatting>
  <conditionalFormatting sqref="P5">
    <cfRule type="cellIs" priority="53" dxfId="0" operator="between" stopIfTrue="1">
      <formula>32</formula>
      <formula>34</formula>
    </cfRule>
  </conditionalFormatting>
  <conditionalFormatting sqref="P9 P7">
    <cfRule type="cellIs" priority="114" dxfId="65" operator="between" stopIfTrue="1">
      <formula>32</formula>
      <formula>34</formula>
    </cfRule>
    <cfRule type="cellIs" priority="115" dxfId="19" operator="between" stopIfTrue="1">
      <formula>32</formula>
      <formula>34</formula>
    </cfRule>
  </conditionalFormatting>
  <conditionalFormatting sqref="H10:O10">
    <cfRule type="cellIs" priority="113" dxfId="65" operator="equal" stopIfTrue="1">
      <formula>"OK"</formula>
    </cfRule>
  </conditionalFormatting>
  <conditionalFormatting sqref="H6:I6">
    <cfRule type="cellIs" priority="105" dxfId="0" operator="equal" stopIfTrue="1">
      <formula>"  "</formula>
    </cfRule>
    <cfRule type="cellIs" priority="111" dxfId="65" operator="equal" stopIfTrue="1">
      <formula>"OK"</formula>
    </cfRule>
    <cfRule type="cellIs" priority="112" dxfId="66" operator="equal" stopIfTrue="1">
      <formula>"OK"</formula>
    </cfRule>
  </conditionalFormatting>
  <conditionalFormatting sqref="G6">
    <cfRule type="cellIs" priority="106" dxfId="0" operator="equal" stopIfTrue="1">
      <formula>"  "</formula>
    </cfRule>
    <cfRule type="cellIs" priority="107" dxfId="65" operator="equal" stopIfTrue="1">
      <formula>" "</formula>
    </cfRule>
    <cfRule type="cellIs" priority="108" dxfId="0" operator="between" stopIfTrue="1">
      <formula>4</formula>
      <formula>6</formula>
    </cfRule>
    <cfRule type="cellIs" priority="110" dxfId="65" operator="equal" stopIfTrue="1">
      <formula>"OK"</formula>
    </cfRule>
  </conditionalFormatting>
  <conditionalFormatting sqref="G6:P6">
    <cfRule type="cellIs" priority="109" dxfId="65" operator="equal" stopIfTrue="1">
      <formula>"OK"</formula>
    </cfRule>
  </conditionalFormatting>
  <conditionalFormatting sqref="J6">
    <cfRule type="cellIs" priority="104" dxfId="0" operator="equal" stopIfTrue="1">
      <formula>"  "</formula>
    </cfRule>
  </conditionalFormatting>
  <conditionalFormatting sqref="K6">
    <cfRule type="cellIs" priority="103" dxfId="0" operator="equal" stopIfTrue="1">
      <formula>"  "</formula>
    </cfRule>
  </conditionalFormatting>
  <conditionalFormatting sqref="L6">
    <cfRule type="cellIs" priority="102" dxfId="0" operator="equal" stopIfTrue="1">
      <formula>"  "</formula>
    </cfRule>
  </conditionalFormatting>
  <conditionalFormatting sqref="M6">
    <cfRule type="cellIs" priority="101" dxfId="0" operator="equal" stopIfTrue="1">
      <formula>"  "</formula>
    </cfRule>
  </conditionalFormatting>
  <conditionalFormatting sqref="N6">
    <cfRule type="cellIs" priority="100" dxfId="0" operator="equal" stopIfTrue="1">
      <formula>"  "</formula>
    </cfRule>
  </conditionalFormatting>
  <conditionalFormatting sqref="O6">
    <cfRule type="cellIs" priority="99" dxfId="0" operator="equal" stopIfTrue="1">
      <formula>"  "</formula>
    </cfRule>
  </conditionalFormatting>
  <conditionalFormatting sqref="J10">
    <cfRule type="cellIs" priority="98" dxfId="0" operator="equal" stopIfTrue="1">
      <formula>"  "</formula>
    </cfRule>
  </conditionalFormatting>
  <conditionalFormatting sqref="K10:O10">
    <cfRule type="cellIs" priority="97" dxfId="0" operator="equal" stopIfTrue="1">
      <formula>"  "</formula>
    </cfRule>
  </conditionalFormatting>
  <conditionalFormatting sqref="H10">
    <cfRule type="cellIs" priority="96" dxfId="0" operator="equal" stopIfTrue="1">
      <formula>"  "</formula>
    </cfRule>
  </conditionalFormatting>
  <conditionalFormatting sqref="I10">
    <cfRule type="cellIs" priority="95" dxfId="0" operator="equal" stopIfTrue="1">
      <formula>"  "</formula>
    </cfRule>
  </conditionalFormatting>
  <conditionalFormatting sqref="P6">
    <cfRule type="cellIs" priority="94" dxfId="0" operator="equal" stopIfTrue="1">
      <formula>"  "</formula>
    </cfRule>
  </conditionalFormatting>
  <conditionalFormatting sqref="P7">
    <cfRule type="cellIs" priority="93" dxfId="0" operator="between" stopIfTrue="1">
      <formula>32</formula>
      <formula>34</formula>
    </cfRule>
  </conditionalFormatting>
  <conditionalFormatting sqref="P9">
    <cfRule type="cellIs" priority="92" dxfId="0" operator="between" stopIfTrue="1">
      <formula>32</formula>
      <formula>34</formula>
    </cfRule>
  </conditionalFormatting>
  <conditionalFormatting sqref="K6:O6">
    <cfRule type="cellIs" priority="91" dxfId="0" operator="equal" stopIfTrue="1">
      <formula>"  "</formula>
    </cfRule>
  </conditionalFormatting>
  <conditionalFormatting sqref="P10">
    <cfRule type="cellIs" priority="78" dxfId="65" operator="equal" stopIfTrue="1">
      <formula>"OK"</formula>
    </cfRule>
  </conditionalFormatting>
  <conditionalFormatting sqref="P10">
    <cfRule type="cellIs" priority="77" dxfId="0" operator="equal" stopIfTrue="1">
      <formula>"  "</formula>
    </cfRule>
  </conditionalFormatting>
  <conditionalFormatting sqref="I10">
    <cfRule type="cellIs" priority="76" dxfId="0" operator="equal" stopIfTrue="1">
      <formula>"  "</formula>
    </cfRule>
  </conditionalFormatting>
  <conditionalFormatting sqref="K6:O6">
    <cfRule type="cellIs" priority="71" dxfId="0" operator="equal" stopIfTrue="1">
      <formula>"  "</formula>
    </cfRule>
  </conditionalFormatting>
  <conditionalFormatting sqref="K6:O6">
    <cfRule type="cellIs" priority="70" dxfId="0" operator="equal" stopIfTrue="1">
      <formula>"  "</formula>
    </cfRule>
  </conditionalFormatting>
  <conditionalFormatting sqref="K10:O10">
    <cfRule type="cellIs" priority="69" dxfId="0" operator="equal" stopIfTrue="1">
      <formula>"  "</formula>
    </cfRule>
  </conditionalFormatting>
  <conditionalFormatting sqref="K6:O6">
    <cfRule type="cellIs" priority="68" dxfId="0" operator="equal" stopIfTrue="1">
      <formula>"  "</formula>
    </cfRule>
  </conditionalFormatting>
  <conditionalFormatting sqref="P5">
    <cfRule type="cellIs" priority="54" dxfId="65" operator="between" stopIfTrue="1">
      <formula>32</formula>
      <formula>34</formula>
    </cfRule>
    <cfRule type="cellIs" priority="55" dxfId="19" operator="between" stopIfTrue="1">
      <formula>32</formula>
      <formula>34</formula>
    </cfRule>
  </conditionalFormatting>
  <conditionalFormatting sqref="G8">
    <cfRule type="cellIs" priority="28" dxfId="0" operator="equal" stopIfTrue="1">
      <formula>"  "</formula>
    </cfRule>
    <cfRule type="cellIs" priority="29" dxfId="65" operator="equal" stopIfTrue="1">
      <formula>" "</formula>
    </cfRule>
    <cfRule type="cellIs" priority="30" dxfId="0" operator="between" stopIfTrue="1">
      <formula>4</formula>
      <formula>6</formula>
    </cfRule>
    <cfRule type="cellIs" priority="32" dxfId="65" operator="equal" stopIfTrue="1">
      <formula>"OK"</formula>
    </cfRule>
  </conditionalFormatting>
  <conditionalFormatting sqref="G8">
    <cfRule type="cellIs" priority="31" dxfId="65" operator="equal" stopIfTrue="1">
      <formula>"OK"</formula>
    </cfRule>
  </conditionalFormatting>
  <conditionalFormatting sqref="G10">
    <cfRule type="cellIs" priority="23" dxfId="0" operator="equal" stopIfTrue="1">
      <formula>"  "</formula>
    </cfRule>
    <cfRule type="cellIs" priority="24" dxfId="65" operator="equal" stopIfTrue="1">
      <formula>" "</formula>
    </cfRule>
    <cfRule type="cellIs" priority="25" dxfId="0" operator="between" stopIfTrue="1">
      <formula>4</formula>
      <formula>6</formula>
    </cfRule>
    <cfRule type="cellIs" priority="27" dxfId="65" operator="equal" stopIfTrue="1">
      <formula>"OK"</formula>
    </cfRule>
  </conditionalFormatting>
  <conditionalFormatting sqref="G10">
    <cfRule type="cellIs" priority="26" dxfId="65" operator="equal" stopIfTrue="1">
      <formula>"OK"</formula>
    </cfRule>
  </conditionalFormatting>
  <conditionalFormatting sqref="P9">
    <cfRule type="cellIs" priority="22" dxfId="0" operator="between" stopIfTrue="1">
      <formula>32</formula>
      <formula>34</formula>
    </cfRule>
  </conditionalFormatting>
  <conditionalFormatting sqref="P11">
    <cfRule type="cellIs" priority="20" dxfId="65" operator="between" stopIfTrue="1">
      <formula>32</formula>
      <formula>34</formula>
    </cfRule>
    <cfRule type="cellIs" priority="21" dxfId="19" operator="between" stopIfTrue="1">
      <formula>32</formula>
      <formula>34</formula>
    </cfRule>
  </conditionalFormatting>
  <conditionalFormatting sqref="P11">
    <cfRule type="cellIs" priority="19" dxfId="0" operator="between" stopIfTrue="1">
      <formula>32</formula>
      <formula>34</formula>
    </cfRule>
  </conditionalFormatting>
  <conditionalFormatting sqref="P11">
    <cfRule type="cellIs" priority="18" dxfId="0" operator="between" stopIfTrue="1">
      <formula>32</formula>
      <formula>34</formula>
    </cfRule>
  </conditionalFormatting>
  <conditionalFormatting sqref="H8:I8">
    <cfRule type="cellIs" priority="14" dxfId="0" operator="equal" stopIfTrue="1">
      <formula>"  "</formula>
    </cfRule>
    <cfRule type="cellIs" priority="16" dxfId="65" operator="equal" stopIfTrue="1">
      <formula>"OK"</formula>
    </cfRule>
    <cfRule type="cellIs" priority="17" dxfId="66" operator="equal" stopIfTrue="1">
      <formula>"OK"</formula>
    </cfRule>
  </conditionalFormatting>
  <conditionalFormatting sqref="H8:P8">
    <cfRule type="cellIs" priority="15" dxfId="65" operator="equal" stopIfTrue="1">
      <formula>"OK"</formula>
    </cfRule>
  </conditionalFormatting>
  <conditionalFormatting sqref="J8">
    <cfRule type="cellIs" priority="13" dxfId="0" operator="equal" stopIfTrue="1">
      <formula>"  "</formula>
    </cfRule>
  </conditionalFormatting>
  <conditionalFormatting sqref="K8">
    <cfRule type="cellIs" priority="12" dxfId="0" operator="equal" stopIfTrue="1">
      <formula>"  "</formula>
    </cfRule>
  </conditionalFormatting>
  <conditionalFormatting sqref="L8">
    <cfRule type="cellIs" priority="11" dxfId="0" operator="equal" stopIfTrue="1">
      <formula>"  "</formula>
    </cfRule>
  </conditionalFormatting>
  <conditionalFormatting sqref="M8">
    <cfRule type="cellIs" priority="10" dxfId="0" operator="equal" stopIfTrue="1">
      <formula>"  "</formula>
    </cfRule>
  </conditionalFormatting>
  <conditionalFormatting sqref="N8">
    <cfRule type="cellIs" priority="9" dxfId="0" operator="equal" stopIfTrue="1">
      <formula>"  "</formula>
    </cfRule>
  </conditionalFormatting>
  <conditionalFormatting sqref="O8">
    <cfRule type="cellIs" priority="8" dxfId="0" operator="equal" stopIfTrue="1">
      <formula>"  "</formula>
    </cfRule>
  </conditionalFormatting>
  <conditionalFormatting sqref="P8">
    <cfRule type="cellIs" priority="7" dxfId="0" operator="equal" stopIfTrue="1">
      <formula>"  "</formula>
    </cfRule>
  </conditionalFormatting>
  <conditionalFormatting sqref="K8:O8">
    <cfRule type="cellIs" priority="6" dxfId="0" operator="equal" stopIfTrue="1">
      <formula>"  "</formula>
    </cfRule>
  </conditionalFormatting>
  <conditionalFormatting sqref="K8:O8">
    <cfRule type="cellIs" priority="5" dxfId="0" operator="equal" stopIfTrue="1">
      <formula>"  "</formula>
    </cfRule>
  </conditionalFormatting>
  <conditionalFormatting sqref="K8:O8">
    <cfRule type="cellIs" priority="4" dxfId="0" operator="equal" stopIfTrue="1">
      <formula>"  "</formula>
    </cfRule>
  </conditionalFormatting>
  <conditionalFormatting sqref="K8:O8">
    <cfRule type="cellIs" priority="3" dxfId="0" operator="equal" stopIfTrue="1">
      <formula>"  "</formula>
    </cfRule>
  </conditionalFormatting>
  <conditionalFormatting sqref="P7">
    <cfRule type="cellIs" priority="2" dxfId="0" operator="between" stopIfTrue="1">
      <formula>32</formula>
      <formula>34</formula>
    </cfRule>
  </conditionalFormatting>
  <conditionalFormatting sqref="P7">
    <cfRule type="cellIs" priority="1" dxfId="0" operator="between" stopIfTrue="1">
      <formula>32</formula>
      <formula>34</formula>
    </cfRule>
  </conditionalFormatting>
  <dataValidations count="18">
    <dataValidation type="decimal" allowBlank="1" showInputMessage="1" showErrorMessage="1" promptTitle="彈性學習節數應符合課綱規定" prompt="3-5節" errorTitle="彈性學習節數應符合課綱規定" error="9年級3-5節" sqref="G11">
      <formula1>0</formula1>
      <formula2>5</formula2>
    </dataValidation>
    <dataValidation type="decimal" allowBlank="1" showInputMessage="1" showErrorMessage="1" promptTitle="彈性學習節數應符合課綱規定" prompt="4-6節" errorTitle="彈性學習節數應符合課綱規定" error="7年級4-6節" sqref="G9 G7">
      <formula1>0</formula1>
      <formula2>6</formula2>
    </dataValidation>
    <dataValidation errorStyle="information" allowBlank="1" showInputMessage="1" showErrorMessage="1" promptTitle="語文領域" prompt="國文＋英語＝依課綱規定應佔領域學習節數之20％-30％&#10;即5.6-8.4" sqref="H7:I7 H9:I9"/>
    <dataValidation errorStyle="information" allowBlank="1" showInputMessage="1" showErrorMessage="1" promptTitle="語文領域" prompt="國文＋英語＝依課綱規定應佔領域學習節數之20％-30％&#10;即6-9" sqref="H11:I11"/>
    <dataValidation type="decimal" allowBlank="1" showInputMessage="1" showErrorMessage="1" promptTitle="數學" prompt="依課綱規定應佔領域學習節數之10％-15％&#10;即2.8-4.2" errorTitle="數學學習領域" error="應佔領域學習節數之10％-15％&#10;即2.8-4.2" sqref="J7 J9">
      <formula1>2.8</formula1>
      <formula2>4.2</formula2>
    </dataValidation>
    <dataValidation type="decimal" allowBlank="1" showInputMessage="1" showErrorMessage="1" promptTitle="社會" prompt="依課綱規定應佔領域學習節數之10％-15％&#10;即2.8-4.2" errorTitle="社會領域" error="應佔領域學習節數之10％-15％&#10;即2.8-4.2" sqref="K7 K9">
      <formula1>2.8</formula1>
      <formula2>4.2</formula2>
    </dataValidation>
    <dataValidation type="decimal" allowBlank="1" showInputMessage="1" showErrorMessage="1" promptTitle="藝術與人文" prompt="依課綱規定應佔領域學習節數之10％-15％&#10;即2.8-4.2" errorTitle="藝術與人文領域" error="應佔領域學習節數之10％-15％&#10;即2.8-4.2" sqref="L7 L9">
      <formula1>2.8</formula1>
      <formula2>4.2</formula2>
    </dataValidation>
    <dataValidation type="decimal" allowBlank="1" showInputMessage="1" showErrorMessage="1" promptTitle="自然與生活科技" prompt="依課綱規定應佔領域學習節數之10％-15％&#10;即2.8-4.2" errorTitle="自然與生活科技領域" error="應佔領域學習節數之10％-15％&#10;即2.8-4.2" sqref="M7 M9">
      <formula1>2.8</formula1>
      <formula2>4.2</formula2>
    </dataValidation>
    <dataValidation type="decimal" allowBlank="1" showInputMessage="1" showErrorMessage="1" promptTitle="健康與體育" prompt="依課綱規定應佔領域學習節數之10％-15％&#10;即2.8-4.2" errorTitle="健康與體育領域" error="應佔領域學習節數之10％-15％&#10;即2.8-4.2" sqref="N7 N9">
      <formula1>2.8</formula1>
      <formula2>4.2</formula2>
    </dataValidation>
    <dataValidation type="decimal" allowBlank="1" showInputMessage="1" showErrorMessage="1" promptTitle="綜合活動" prompt="依課綱規定應佔領域學習節數之10％-15％&#10;即2.8-4.2" errorTitle="綜合活動領域" error="應佔領域學習節數之10％-15％&#10;即2.8-4.2" sqref="O7 O9">
      <formula1>2.8</formula1>
      <formula2>4.2</formula2>
    </dataValidation>
    <dataValidation type="decimal" allowBlank="1" showInputMessage="1" showErrorMessage="1" promptTitle="數學" prompt="依課綱規定應佔領域學習節數之10％-15％&#10;即3-4.5" errorTitle="數學學習領域" error="應佔領域學習節數之10％-15％&#10;即3-4.5" sqref="J11">
      <formula1>3</formula1>
      <formula2>4.5</formula2>
    </dataValidation>
    <dataValidation type="decimal" allowBlank="1" showInputMessage="1" showErrorMessage="1" promptTitle="社會" prompt="依課綱規定應佔領域學習節數之10％-15％&#10;即3-4.5" errorTitle="社會領域" error="應佔領域學習節數之10％-15％&#10;即3-4.5" sqref="K11">
      <formula1>3</formula1>
      <formula2>4.5</formula2>
    </dataValidation>
    <dataValidation type="decimal" allowBlank="1" showInputMessage="1" showErrorMessage="1" promptTitle="藝術與人文" prompt="依課綱規定應佔領域學習節數之10％-15％&#10;即3-4.5" errorTitle="藝術與人文領域" error="應佔領域學習節數之10％-15％&#10;即3-4.5" sqref="L11">
      <formula1>3</formula1>
      <formula2>4.5</formula2>
    </dataValidation>
    <dataValidation type="decimal" allowBlank="1" showInputMessage="1" showErrorMessage="1" promptTitle="自然與生活科技" prompt="依課綱規定應佔領域學習節數之10％-15％&#10;即3-4.5" errorTitle="自然與生活科技領域" error="應佔領域學習節數之10％-15％&#10;即3-4.5" sqref="M11">
      <formula1>3</formula1>
      <formula2>4.5</formula2>
    </dataValidation>
    <dataValidation type="decimal" allowBlank="1" showInputMessage="1" showErrorMessage="1" promptTitle="健康與體育" prompt="依課綱規定應佔領域學習節數之10％-15％&#10;即3-4.5" errorTitle="健康與體育領域" error="應佔領域學習節數之10％-15％&#10;即3-4.5" sqref="N11">
      <formula1>3</formula1>
      <formula2>4.5</formula2>
    </dataValidation>
    <dataValidation type="decimal" allowBlank="1" showInputMessage="1" showErrorMessage="1" promptTitle="綜合活動" prompt="依課綱規定應佔領域學習節數之10％-15％&#10;即3-4.5" errorTitle="綜合活動領域" error="應佔領域學習節數之10％-15％&#10;即3-4.5" sqref="O11">
      <formula1>3</formula1>
      <formula2>4.5</formula2>
    </dataValidation>
    <dataValidation type="decimal" allowBlank="1" showInputMessage="1" showErrorMessage="1" promptTitle="學習總節數應符合課綱規定" prompt="32-34節" sqref="P7 P9">
      <formula1>32</formula1>
      <formula2>34</formula2>
    </dataValidation>
    <dataValidation type="decimal" allowBlank="1" showInputMessage="1" showErrorMessage="1" promptTitle="學習總節數應符合課綱規定" prompt="33-35節" sqref="P11">
      <formula1>33</formula1>
      <formula2>35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6" r:id="rId2"/>
  <ignoredErrors>
    <ignoredError sqref="P9 P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clchuang</dc:creator>
  <cp:keywords/>
  <dc:description/>
  <cp:lastModifiedBy>sp328</cp:lastModifiedBy>
  <cp:lastPrinted>2016-02-24T01:11:13Z</cp:lastPrinted>
  <dcterms:created xsi:type="dcterms:W3CDTF">2015-04-21T00:15:15Z</dcterms:created>
  <dcterms:modified xsi:type="dcterms:W3CDTF">2018-06-12T23:49:00Z</dcterms:modified>
  <cp:category/>
  <cp:version/>
  <cp:contentType/>
  <cp:contentStatus/>
</cp:coreProperties>
</file>