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 lockWindows="1"/>
  <bookViews>
    <workbookView xWindow="0" yWindow="65176" windowWidth="19425" windowHeight="10920" activeTab="0"/>
  </bookViews>
  <sheets>
    <sheet name="104" sheetId="1" r:id="rId1"/>
  </sheets>
  <definedNames>
    <definedName name="_xlnm.Print_Area" localSheetId="0">'104'!$A$1:$P$10,'104'!$5:$5,'104'!$7:$7,'104'!$9:$9</definedName>
  </definedNames>
  <calcPr fullCalcOnLoad="1"/>
</workbook>
</file>

<file path=xl/sharedStrings.xml><?xml version="1.0" encoding="utf-8"?>
<sst xmlns="http://schemas.openxmlformats.org/spreadsheetml/2006/main" count="33" uniqueCount="26">
  <si>
    <t>領域學習節數（B）</t>
  </si>
  <si>
    <t>是否符合課綱規範（符合打ˇ，不符合打×）</t>
  </si>
  <si>
    <t>非學習節數(係指課後學習輔導課)</t>
  </si>
  <si>
    <t>語文</t>
  </si>
  <si>
    <t>節數</t>
  </si>
  <si>
    <t>國文</t>
  </si>
  <si>
    <t>英語</t>
  </si>
  <si>
    <t>七</t>
  </si>
  <si>
    <t>八</t>
  </si>
  <si>
    <t>九</t>
  </si>
  <si>
    <t>(節）</t>
  </si>
  <si>
    <t>項目</t>
  </si>
  <si>
    <t xml:space="preserve">校名與年級
</t>
  </si>
  <si>
    <t>學習總節數（C＝A＋B）</t>
  </si>
  <si>
    <t>是否採自願參加（是打ˇ，不是打×）</t>
  </si>
  <si>
    <t>臺北市104學年度公私立國民中學學生學習總節數暨非學習節數一覽表</t>
  </si>
  <si>
    <t>是否經課程發展委員會通過（是打ˇ，不是打×）</t>
  </si>
  <si>
    <t>彈性學習節數(A)</t>
  </si>
  <si>
    <t>數學</t>
  </si>
  <si>
    <t>社會</t>
  </si>
  <si>
    <t>藝術與人文</t>
  </si>
  <si>
    <t>自然與生活科技</t>
  </si>
  <si>
    <t>健康與體育</t>
  </si>
  <si>
    <t>綜合活動</t>
  </si>
  <si>
    <t>ˇ</t>
  </si>
  <si>
    <t>石牌國中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</si>
</sst>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14"/>
      <name val="新細明體"/>
      <family val="1"/>
    </font>
    <font>
      <sz val="12"/>
      <color indexed="10"/>
      <name val="新細明體"/>
      <family val="1"/>
    </font>
    <font>
      <b/>
      <sz val="16"/>
      <color indexed="8"/>
      <name val="標楷體"/>
      <family val="4"/>
    </font>
    <font>
      <b/>
      <i/>
      <sz val="12"/>
      <color indexed="8"/>
      <name val="新細明體"/>
      <family val="1"/>
    </font>
    <font>
      <b/>
      <sz val="16"/>
      <color indexed="8"/>
      <name val="新細明體"/>
      <family val="1"/>
    </font>
    <font>
      <b/>
      <sz val="12"/>
      <color indexed="8"/>
      <name val="標楷體"/>
      <family val="4"/>
    </font>
    <font>
      <sz val="16"/>
      <color indexed="8"/>
      <name val="Arial"/>
      <family val="2"/>
    </font>
    <font>
      <b/>
      <sz val="11"/>
      <color indexed="10"/>
      <name val="新細明體"/>
      <family val="1"/>
    </font>
    <font>
      <sz val="16"/>
      <color indexed="8"/>
      <name val="標楷體"/>
      <family val="4"/>
    </font>
    <font>
      <sz val="18"/>
      <color indexed="8"/>
      <name val="標楷體"/>
      <family val="4"/>
    </font>
    <font>
      <sz val="14"/>
      <color indexed="8"/>
      <name val="Arial"/>
      <family val="2"/>
    </font>
    <font>
      <b/>
      <sz val="14"/>
      <color indexed="10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theme="1"/>
      <name val="標楷體"/>
      <family val="4"/>
    </font>
    <font>
      <b/>
      <i/>
      <sz val="12"/>
      <color theme="1"/>
      <name val="Calibri"/>
      <family val="1"/>
    </font>
    <font>
      <b/>
      <sz val="16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標楷體"/>
      <family val="4"/>
    </font>
    <font>
      <sz val="16"/>
      <color theme="1"/>
      <name val="Arial"/>
      <family val="2"/>
    </font>
    <font>
      <b/>
      <sz val="11"/>
      <color rgb="FFC00000"/>
      <name val="新細明體"/>
      <family val="1"/>
    </font>
    <font>
      <sz val="14"/>
      <color theme="1"/>
      <name val="Arial"/>
      <family val="2"/>
    </font>
    <font>
      <sz val="18"/>
      <color theme="1"/>
      <name val="標楷體"/>
      <family val="4"/>
    </font>
    <font>
      <sz val="16"/>
      <color theme="1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/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33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center" vertical="center" textRotation="255" wrapText="1"/>
    </xf>
    <xf numFmtId="0" fontId="49" fillId="33" borderId="12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textRotation="255" wrapText="1"/>
    </xf>
    <xf numFmtId="0" fontId="0" fillId="0" borderId="15" xfId="0" applyBorder="1" applyAlignment="1">
      <alignment vertical="center"/>
    </xf>
    <xf numFmtId="0" fontId="50" fillId="0" borderId="16" xfId="0" applyNumberFormat="1" applyFont="1" applyBorder="1" applyAlignment="1" applyProtection="1">
      <alignment horizontal="center" vertical="top" wrapText="1"/>
      <protection locked="0"/>
    </xf>
    <xf numFmtId="0" fontId="50" fillId="0" borderId="17" xfId="0" applyNumberFormat="1" applyFont="1" applyBorder="1" applyAlignment="1" applyProtection="1">
      <alignment horizontal="center" vertical="top" wrapText="1"/>
      <protection locked="0"/>
    </xf>
    <xf numFmtId="0" fontId="50" fillId="0" borderId="18" xfId="0" applyNumberFormat="1" applyFont="1" applyFill="1" applyBorder="1" applyAlignment="1" applyProtection="1">
      <alignment horizontal="center" vertical="top" wrapText="1"/>
      <protection/>
    </xf>
    <xf numFmtId="0" fontId="50" fillId="0" borderId="19" xfId="0" applyNumberFormat="1" applyFont="1" applyFill="1" applyBorder="1" applyAlignment="1" applyProtection="1">
      <alignment horizontal="center" vertical="top" wrapText="1"/>
      <protection/>
    </xf>
    <xf numFmtId="0" fontId="51" fillId="34" borderId="20" xfId="0" applyFont="1" applyFill="1" applyBorder="1" applyAlignment="1" applyProtection="1">
      <alignment horizontal="center" vertical="center" wrapText="1"/>
      <protection/>
    </xf>
    <xf numFmtId="0" fontId="51" fillId="34" borderId="21" xfId="0" applyFont="1" applyFill="1" applyBorder="1" applyAlignment="1" applyProtection="1">
      <alignment horizontal="center" vertical="center" wrapText="1"/>
      <protection/>
    </xf>
    <xf numFmtId="0" fontId="51" fillId="34" borderId="22" xfId="0" applyFont="1" applyFill="1" applyBorder="1" applyAlignment="1" applyProtection="1">
      <alignment horizontal="center" vertical="center" wrapText="1"/>
      <protection/>
    </xf>
    <xf numFmtId="0" fontId="51" fillId="34" borderId="23" xfId="0" applyFont="1" applyFill="1" applyBorder="1" applyAlignment="1" applyProtection="1">
      <alignment horizontal="center" vertical="center" wrapText="1"/>
      <protection/>
    </xf>
    <xf numFmtId="0" fontId="51" fillId="34" borderId="24" xfId="0" applyFont="1" applyFill="1" applyBorder="1" applyAlignment="1" applyProtection="1">
      <alignment horizontal="center" vertical="center" wrapText="1"/>
      <protection/>
    </xf>
    <xf numFmtId="0" fontId="51" fillId="34" borderId="25" xfId="0" applyFont="1" applyFill="1" applyBorder="1" applyAlignment="1" applyProtection="1">
      <alignment horizontal="center" vertical="center" wrapText="1"/>
      <protection/>
    </xf>
    <xf numFmtId="0" fontId="45" fillId="0" borderId="26" xfId="0" applyFont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49" fillId="33" borderId="29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32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center" vertical="center" wrapText="1"/>
    </xf>
    <xf numFmtId="0" fontId="49" fillId="35" borderId="32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textRotation="255"/>
    </xf>
    <xf numFmtId="0" fontId="49" fillId="33" borderId="18" xfId="0" applyFont="1" applyFill="1" applyBorder="1" applyAlignment="1">
      <alignment horizontal="center" textRotation="255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27" xfId="0" applyFont="1" applyFill="1" applyBorder="1" applyAlignment="1">
      <alignment horizontal="center" vertical="center" textRotation="255" wrapText="1"/>
    </xf>
    <xf numFmtId="0" fontId="49" fillId="33" borderId="29" xfId="0" applyFont="1" applyFill="1" applyBorder="1" applyAlignment="1">
      <alignment horizontal="center" vertical="center" textRotation="255" wrapText="1"/>
    </xf>
    <xf numFmtId="0" fontId="49" fillId="35" borderId="27" xfId="0" applyFont="1" applyFill="1" applyBorder="1" applyAlignment="1">
      <alignment horizontal="center" vertical="center" wrapText="1"/>
    </xf>
    <xf numFmtId="0" fontId="49" fillId="35" borderId="29" xfId="0" applyFont="1" applyFill="1" applyBorder="1" applyAlignment="1">
      <alignment horizontal="center" vertical="center" wrapText="1"/>
    </xf>
    <xf numFmtId="0" fontId="52" fillId="0" borderId="27" xfId="0" applyNumberFormat="1" applyFont="1" applyBorder="1" applyAlignment="1" applyProtection="1">
      <alignment horizontal="center" vertical="center" wrapText="1"/>
      <protection locked="0"/>
    </xf>
    <xf numFmtId="0" fontId="52" fillId="0" borderId="29" xfId="0" applyNumberFormat="1" applyFont="1" applyBorder="1" applyAlignment="1" applyProtection="1">
      <alignment horizontal="center" vertical="center" wrapText="1"/>
      <protection locked="0"/>
    </xf>
    <xf numFmtId="0" fontId="53" fillId="0" borderId="27" xfId="0" applyFont="1" applyBorder="1" applyAlignment="1" applyProtection="1">
      <alignment horizontal="center" vertical="center" wrapText="1"/>
      <protection locked="0"/>
    </xf>
    <xf numFmtId="0" fontId="53" fillId="0" borderId="29" xfId="0" applyFont="1" applyBorder="1" applyAlignment="1" applyProtection="1">
      <alignment horizontal="center" vertical="center" wrapText="1"/>
      <protection locked="0"/>
    </xf>
    <xf numFmtId="0" fontId="45" fillId="0" borderId="27" xfId="0" applyFont="1" applyBorder="1" applyAlignment="1" applyProtection="1">
      <alignment horizontal="center" vertical="center" textRotation="255" wrapText="1"/>
      <protection locked="0"/>
    </xf>
    <xf numFmtId="0" fontId="45" fillId="0" borderId="28" xfId="0" applyFont="1" applyBorder="1" applyAlignment="1" applyProtection="1">
      <alignment horizontal="center" vertical="center" textRotation="255" wrapText="1"/>
      <protection locked="0"/>
    </xf>
    <xf numFmtId="0" fontId="45" fillId="0" borderId="29" xfId="0" applyFont="1" applyBorder="1" applyAlignment="1" applyProtection="1">
      <alignment horizontal="center" vertical="center" textRotation="255" wrapText="1"/>
      <protection locked="0"/>
    </xf>
    <xf numFmtId="0" fontId="54" fillId="0" borderId="27" xfId="0" applyFont="1" applyFill="1" applyBorder="1" applyAlignment="1">
      <alignment horizontal="center" vertical="center" wrapText="1"/>
    </xf>
    <xf numFmtId="0" fontId="54" fillId="0" borderId="29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5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indexed="65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619125</xdr:colOff>
      <xdr:row>4</xdr:row>
      <xdr:rowOff>0</xdr:rowOff>
    </xdr:to>
    <xdr:sp>
      <xdr:nvSpPr>
        <xdr:cNvPr id="1" name="直線接點 1"/>
        <xdr:cNvSpPr>
          <a:spLocks/>
        </xdr:cNvSpPr>
      </xdr:nvSpPr>
      <xdr:spPr>
        <a:xfrm flipH="1" flipV="1">
          <a:off x="9525" y="266700"/>
          <a:ext cx="1266825" cy="2371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2</xdr:col>
      <xdr:colOff>476250</xdr:colOff>
      <xdr:row>1</xdr:row>
      <xdr:rowOff>57150</xdr:rowOff>
    </xdr:to>
    <xdr:sp>
      <xdr:nvSpPr>
        <xdr:cNvPr id="2" name="文字方塊 2"/>
        <xdr:cNvSpPr txBox="1">
          <a:spLocks noChangeArrowheads="1"/>
        </xdr:cNvSpPr>
      </xdr:nvSpPr>
      <xdr:spPr>
        <a:xfrm>
          <a:off x="895350" y="0"/>
          <a:ext cx="8953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標楷體"/>
              <a:ea typeface="標楷體"/>
              <a:cs typeface="標楷體"/>
            </a:rPr>
            <a:t>[</a:t>
          </a:r>
          <a:r>
            <a:rPr lang="en-US" cap="none" sz="1400" b="1" i="0" u="none" baseline="0">
              <a:solidFill>
                <a:srgbClr val="DD0806"/>
              </a:solidFill>
              <a:latin typeface="標楷體"/>
              <a:ea typeface="標楷體"/>
              <a:cs typeface="標楷體"/>
            </a:rPr>
            <a:t>檔案</a:t>
          </a:r>
          <a:r>
            <a:rPr lang="en-US" cap="none" sz="1400" b="1" i="0" u="none" baseline="0">
              <a:solidFill>
                <a:srgbClr val="DD0806"/>
              </a:solidFill>
              <a:latin typeface="標楷體"/>
              <a:ea typeface="標楷體"/>
              <a:cs typeface="標楷體"/>
            </a:rPr>
            <a:t>4]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indowProtection="1" tabSelected="1" zoomScale="85" zoomScaleNormal="85" workbookViewId="0" topLeftCell="A1">
      <selection activeCell="I10" sqref="I10"/>
    </sheetView>
  </sheetViews>
  <sheetFormatPr defaultColWidth="6.50390625" defaultRowHeight="15.75"/>
  <cols>
    <col min="1" max="2" width="8.625" style="0" customWidth="1"/>
    <col min="3" max="16" width="10.00390625" style="0" customWidth="1"/>
    <col min="17" max="17" width="3.75390625" style="0" customWidth="1"/>
    <col min="18" max="18" width="5.375" style="0" customWidth="1"/>
    <col min="19" max="19" width="8.125" style="0" customWidth="1"/>
    <col min="20" max="20" width="7.625" style="0" customWidth="1"/>
  </cols>
  <sheetData>
    <row r="1" spans="1:17" ht="2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1"/>
    </row>
    <row r="2" spans="1:17" ht="53.25" customHeight="1">
      <c r="A2" s="5"/>
      <c r="B2" s="6" t="s">
        <v>11</v>
      </c>
      <c r="C2" s="22" t="s">
        <v>17</v>
      </c>
      <c r="D2" s="25" t="s">
        <v>0</v>
      </c>
      <c r="E2" s="26"/>
      <c r="F2" s="26"/>
      <c r="G2" s="26"/>
      <c r="H2" s="26"/>
      <c r="I2" s="26"/>
      <c r="J2" s="26"/>
      <c r="K2" s="27"/>
      <c r="L2" s="22" t="s">
        <v>13</v>
      </c>
      <c r="M2" s="22" t="s">
        <v>16</v>
      </c>
      <c r="N2" s="22" t="s">
        <v>1</v>
      </c>
      <c r="O2" s="28" t="s">
        <v>2</v>
      </c>
      <c r="P2" s="29"/>
      <c r="Q2" s="1"/>
    </row>
    <row r="3" spans="1:17" ht="36.75" customHeight="1">
      <c r="A3" s="30" t="s">
        <v>12</v>
      </c>
      <c r="B3" s="7" t="s">
        <v>10</v>
      </c>
      <c r="C3" s="23"/>
      <c r="D3" s="32" t="s">
        <v>3</v>
      </c>
      <c r="E3" s="32"/>
      <c r="F3" s="33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23"/>
      <c r="M3" s="23"/>
      <c r="N3" s="23"/>
      <c r="O3" s="35" t="s">
        <v>4</v>
      </c>
      <c r="P3" s="35" t="s">
        <v>14</v>
      </c>
      <c r="Q3" s="1"/>
    </row>
    <row r="4" spans="1:17" ht="96.75" customHeight="1">
      <c r="A4" s="31"/>
      <c r="B4" s="8"/>
      <c r="C4" s="24"/>
      <c r="D4" s="9" t="s">
        <v>5</v>
      </c>
      <c r="E4" s="9" t="s">
        <v>6</v>
      </c>
      <c r="F4" s="34"/>
      <c r="G4" s="34"/>
      <c r="H4" s="34"/>
      <c r="I4" s="34"/>
      <c r="J4" s="34"/>
      <c r="K4" s="34"/>
      <c r="L4" s="24"/>
      <c r="M4" s="24"/>
      <c r="N4" s="24"/>
      <c r="O4" s="36"/>
      <c r="P4" s="36"/>
      <c r="Q4" s="1"/>
    </row>
    <row r="5" spans="1:17" s="4" customFormat="1" ht="47.25" customHeight="1">
      <c r="A5" s="41" t="s">
        <v>25</v>
      </c>
      <c r="B5" s="44" t="s">
        <v>7</v>
      </c>
      <c r="C5" s="15" t="str">
        <f>IF(C6&gt;=4,IF(C6&lt;=6,"  ","課綱規定4-6節"),"課綱規定4-6節")</f>
        <v>  </v>
      </c>
      <c r="D5" s="16" t="str">
        <f>IF((D6+E6)&gt;=5.6,IF((D6+E6)&lt;=8.4,"  ","不符合"),"語文未符規定節數")</f>
        <v>  </v>
      </c>
      <c r="E5" s="16" t="str">
        <f>IF((D6+E6)&gt;=5.6,IF((D6+E6)&lt;=8.4,"  ","不符合"),"語文未符規定節數")</f>
        <v>  </v>
      </c>
      <c r="F5" s="17" t="str">
        <f>IF(F6&gt;=2.8,IF(F6&lt;=4.2,"  ","不符合"),"數學未符規定節數")</f>
        <v>  </v>
      </c>
      <c r="G5" s="17" t="str">
        <f>IF(G6&gt;=2.8,IF(G6&lt;=4.2,"  ","不符合"),"社會未符規定節數")</f>
        <v>  </v>
      </c>
      <c r="H5" s="17" t="str">
        <f>IF(H6&gt;=2.8,IF(H6&lt;=4.2,"  ","不符合"),"藝文未符規定節數")</f>
        <v>  </v>
      </c>
      <c r="I5" s="17" t="str">
        <f>IF(I6&gt;=2.8,IF(I6&lt;=4.2,"  ","不符合"),"自然未符規定節數")</f>
        <v>  </v>
      </c>
      <c r="J5" s="17" t="str">
        <f>IF(J6&gt;=2.8,IF(J6&lt;=4.2,"  ","不符合"),"健體未符規定節數")</f>
        <v>  </v>
      </c>
      <c r="K5" s="17" t="str">
        <f>IF(K6&gt;=2.8,IF(K6&lt;=4.2,"  ","不符合"),"綜合未符規定節數")</f>
        <v>  </v>
      </c>
      <c r="L5" s="18" t="str">
        <f>IF(L6&gt;=32,IF(L6&lt;=34,"  ","課綱規定32-34節"),"課綱規定32-34節")</f>
        <v>  </v>
      </c>
      <c r="M5" s="39" t="s">
        <v>24</v>
      </c>
      <c r="N5" s="39" t="s">
        <v>24</v>
      </c>
      <c r="O5" s="37">
        <v>0</v>
      </c>
      <c r="P5" s="39"/>
      <c r="Q5" s="3"/>
    </row>
    <row r="6" spans="1:21" ht="60.75" customHeight="1">
      <c r="A6" s="42"/>
      <c r="B6" s="45"/>
      <c r="C6" s="11">
        <v>6</v>
      </c>
      <c r="D6" s="12">
        <v>5</v>
      </c>
      <c r="E6" s="12">
        <v>3</v>
      </c>
      <c r="F6" s="12">
        <v>4</v>
      </c>
      <c r="G6" s="12">
        <v>3</v>
      </c>
      <c r="H6" s="12">
        <v>3</v>
      </c>
      <c r="I6" s="12">
        <v>4</v>
      </c>
      <c r="J6" s="12">
        <v>3</v>
      </c>
      <c r="K6" s="12">
        <v>3</v>
      </c>
      <c r="L6" s="13">
        <f>SUM(C6:K6)</f>
        <v>34</v>
      </c>
      <c r="M6" s="40"/>
      <c r="N6" s="40"/>
      <c r="O6" s="38"/>
      <c r="P6" s="40"/>
      <c r="Q6" s="1"/>
      <c r="U6" s="2"/>
    </row>
    <row r="7" spans="1:21" ht="47.25" customHeight="1">
      <c r="A7" s="42"/>
      <c r="B7" s="44" t="s">
        <v>8</v>
      </c>
      <c r="C7" s="15" t="str">
        <f>IF(C8&gt;=4,IF(C8&lt;=6,"  ","課綱規定4-6節"),"課綱規定4-6節")</f>
        <v>  </v>
      </c>
      <c r="D7" s="16" t="str">
        <f>IF((D8+E8)&gt;=5.6,IF((D8+E8)&lt;=8.4,"  ","不符合"),"語文未符規定節數")</f>
        <v>  </v>
      </c>
      <c r="E7" s="16" t="str">
        <f>IF((D8+E8)&gt;=5.6,IF((D8+E8)&lt;=8.4,"  ","不符合"),"語文未符規定節數")</f>
        <v>  </v>
      </c>
      <c r="F7" s="17" t="str">
        <f>IF(F8&gt;=2.8,IF(F8&lt;=4.2,"  ","不符合"),"數學未符規定節數")</f>
        <v>  </v>
      </c>
      <c r="G7" s="17" t="str">
        <f>IF(G8&gt;=2.8,IF(G8&lt;=4.2,"  ","不符合"),"社會未符規定節數")</f>
        <v>  </v>
      </c>
      <c r="H7" s="17" t="str">
        <f>IF(H8&gt;=2.8,IF(H8&lt;=4.2,"  ","不符合"),"藝文未符規定節數")</f>
        <v>  </v>
      </c>
      <c r="I7" s="17" t="str">
        <f>IF(I8&gt;=2.8,IF(I8&lt;=4.2,"  ","不符合"),"自然未符規定節數")</f>
        <v>  </v>
      </c>
      <c r="J7" s="17" t="str">
        <f>IF(J8&gt;=2.8,IF(J8&lt;=4.2,"  ","不符合"),"健體未符規定節數")</f>
        <v>  </v>
      </c>
      <c r="K7" s="17" t="str">
        <f>IF(K8&gt;=2.8,IF(K8&lt;=4.2,"  ","不符合"),"綜合未符規定節數")</f>
        <v>  </v>
      </c>
      <c r="L7" s="18" t="str">
        <f>IF(L8&gt;=32,IF(L8&lt;=34,"  ","課綱規定32-34節"),"課綱規定32-34節")</f>
        <v>  </v>
      </c>
      <c r="M7" s="39" t="s">
        <v>24</v>
      </c>
      <c r="N7" s="39" t="s">
        <v>24</v>
      </c>
      <c r="O7" s="37">
        <v>5</v>
      </c>
      <c r="P7" s="39" t="s">
        <v>24</v>
      </c>
      <c r="Q7" s="1"/>
      <c r="U7" s="2"/>
    </row>
    <row r="8" spans="1:21" ht="60.75" customHeight="1">
      <c r="A8" s="42"/>
      <c r="B8" s="46"/>
      <c r="C8" s="11">
        <v>6</v>
      </c>
      <c r="D8" s="12">
        <v>5</v>
      </c>
      <c r="E8" s="12">
        <v>3</v>
      </c>
      <c r="F8" s="12">
        <v>4</v>
      </c>
      <c r="G8" s="12">
        <v>3</v>
      </c>
      <c r="H8" s="12">
        <v>3</v>
      </c>
      <c r="I8" s="12">
        <v>4</v>
      </c>
      <c r="J8" s="12">
        <v>3</v>
      </c>
      <c r="K8" s="12">
        <v>3</v>
      </c>
      <c r="L8" s="13">
        <f>SUM(C8:K8)</f>
        <v>34</v>
      </c>
      <c r="M8" s="40"/>
      <c r="N8" s="40"/>
      <c r="O8" s="38"/>
      <c r="P8" s="40"/>
      <c r="Q8" s="1"/>
      <c r="U8" s="2"/>
    </row>
    <row r="9" spans="1:16" s="4" customFormat="1" ht="47.25" customHeight="1">
      <c r="A9" s="42"/>
      <c r="B9" s="47" t="s">
        <v>9</v>
      </c>
      <c r="C9" s="15" t="str">
        <f>IF(C10&gt;=3,IF(C10&lt;=5,"  ","課綱規定3-5節"),"課綱規定3-5節")</f>
        <v>  </v>
      </c>
      <c r="D9" s="19" t="str">
        <f>IF((D10+E10)&gt;=6,IF((D10+E10)&lt;=9,"  ","不符合"),"語文未符規定節數")</f>
        <v>  </v>
      </c>
      <c r="E9" s="19" t="str">
        <f>IF((E10+D10)&gt;=6,IF((E10+D10)&lt;=9,"  ","不符合"),"語文未符規定節數")</f>
        <v>  </v>
      </c>
      <c r="F9" s="20" t="str">
        <f>IF(F10&gt;=3,IF(F10&lt;=4.5,"  ","不符合"),"數學未符規定節數")</f>
        <v>  </v>
      </c>
      <c r="G9" s="20" t="str">
        <f>IF(G10&gt;=3,IF(G10&lt;=4.5,"  ","不符合"),"社會未符規定節數")</f>
        <v>  </v>
      </c>
      <c r="H9" s="20" t="str">
        <f>IF(H10&gt;=3,IF(H10&lt;=4.5,"  ","不符合"),"藝文未符規定節數")</f>
        <v>  </v>
      </c>
      <c r="I9" s="20" t="str">
        <f>IF(I10&gt;=3,IF(I10&lt;=4.5,"  ","不符合"),"自然未符規定節數")</f>
        <v>  </v>
      </c>
      <c r="J9" s="20" t="str">
        <f>IF(J10&gt;=3,IF(J10&lt;=4.5,"  ","不符合"),"健體未符規定節數")</f>
        <v>  </v>
      </c>
      <c r="K9" s="20" t="str">
        <f>IF(K10&gt;=3,IF(K10&lt;=4.5,"  ","不符合"),"綜合未符規定節數")</f>
        <v>  </v>
      </c>
      <c r="L9" s="18" t="str">
        <f>IF(L10&gt;=33,IF(L10&lt;=35,"  ","課綱規定33-35節"),"課綱規定33-35節")</f>
        <v>  </v>
      </c>
      <c r="M9" s="39" t="s">
        <v>24</v>
      </c>
      <c r="N9" s="39" t="s">
        <v>24</v>
      </c>
      <c r="O9" s="37">
        <v>5</v>
      </c>
      <c r="P9" s="39" t="s">
        <v>24</v>
      </c>
    </row>
    <row r="10" spans="1:21" ht="60.75" customHeight="1">
      <c r="A10" s="43"/>
      <c r="B10" s="45"/>
      <c r="C10" s="11">
        <v>5</v>
      </c>
      <c r="D10" s="12">
        <v>5</v>
      </c>
      <c r="E10" s="12">
        <v>4</v>
      </c>
      <c r="F10" s="12">
        <v>4</v>
      </c>
      <c r="G10" s="12">
        <v>4</v>
      </c>
      <c r="H10" s="12">
        <v>3</v>
      </c>
      <c r="I10" s="12">
        <v>4</v>
      </c>
      <c r="J10" s="12">
        <v>3</v>
      </c>
      <c r="K10" s="12">
        <v>3</v>
      </c>
      <c r="L10" s="14">
        <f>SUM(C10:K10)</f>
        <v>35</v>
      </c>
      <c r="M10" s="40"/>
      <c r="N10" s="40"/>
      <c r="O10" s="38"/>
      <c r="P10" s="40"/>
      <c r="Q10" s="1"/>
      <c r="U10" s="2"/>
    </row>
    <row r="11" ht="16.5">
      <c r="A11" s="10"/>
    </row>
  </sheetData>
  <sheetProtection password="83BF" sheet="1" selectLockedCells="1"/>
  <mergeCells count="33">
    <mergeCell ref="A5:A10"/>
    <mergeCell ref="B5:B6"/>
    <mergeCell ref="B7:B8"/>
    <mergeCell ref="B9:B10"/>
    <mergeCell ref="M5:M6"/>
    <mergeCell ref="N5:N6"/>
    <mergeCell ref="M7:M8"/>
    <mergeCell ref="N7:N8"/>
    <mergeCell ref="M9:M10"/>
    <mergeCell ref="N9:N10"/>
    <mergeCell ref="P3:P4"/>
    <mergeCell ref="O5:O6"/>
    <mergeCell ref="P5:P6"/>
    <mergeCell ref="O7:O8"/>
    <mergeCell ref="P7:P8"/>
    <mergeCell ref="O9:O10"/>
    <mergeCell ref="P9:P10"/>
    <mergeCell ref="G3:G4"/>
    <mergeCell ref="H3:H4"/>
    <mergeCell ref="I3:I4"/>
    <mergeCell ref="J3:J4"/>
    <mergeCell ref="K3:K4"/>
    <mergeCell ref="O3:O4"/>
    <mergeCell ref="A1:P1"/>
    <mergeCell ref="C2:C4"/>
    <mergeCell ref="D2:K2"/>
    <mergeCell ref="L2:L4"/>
    <mergeCell ref="M2:M4"/>
    <mergeCell ref="N2:N4"/>
    <mergeCell ref="O2:P2"/>
    <mergeCell ref="A3:A4"/>
    <mergeCell ref="D3:E3"/>
    <mergeCell ref="F3:F4"/>
  </mergeCells>
  <conditionalFormatting sqref="L6 L8">
    <cfRule type="cellIs" priority="135" dxfId="57" operator="between" stopIfTrue="1">
      <formula>32</formula>
      <formula>34</formula>
    </cfRule>
    <cfRule type="cellIs" priority="136" dxfId="55" operator="between" stopIfTrue="1">
      <formula>32</formula>
      <formula>34</formula>
    </cfRule>
  </conditionalFormatting>
  <conditionalFormatting sqref="D9:K9">
    <cfRule type="cellIs" priority="131" dxfId="57" operator="equal" stopIfTrue="1">
      <formula>"OK"</formula>
    </cfRule>
  </conditionalFormatting>
  <conditionalFormatting sqref="D5:E5">
    <cfRule type="cellIs" priority="112" dxfId="0" operator="equal" stopIfTrue="1">
      <formula>"  "</formula>
    </cfRule>
    <cfRule type="cellIs" priority="124" dxfId="57" operator="equal" stopIfTrue="1">
      <formula>"OK"</formula>
    </cfRule>
    <cfRule type="cellIs" priority="125" dxfId="58" operator="equal" stopIfTrue="1">
      <formula>"OK"</formula>
    </cfRule>
  </conditionalFormatting>
  <conditionalFormatting sqref="C5">
    <cfRule type="cellIs" priority="113" dxfId="0" operator="equal" stopIfTrue="1">
      <formula>"  "</formula>
    </cfRule>
    <cfRule type="cellIs" priority="114" dxfId="57" operator="equal" stopIfTrue="1">
      <formula>" "</formula>
    </cfRule>
    <cfRule type="cellIs" priority="115" dxfId="0" operator="between" stopIfTrue="1">
      <formula>4</formula>
      <formula>6</formula>
    </cfRule>
    <cfRule type="cellIs" priority="123" dxfId="57" operator="equal" stopIfTrue="1">
      <formula>"OK"</formula>
    </cfRule>
  </conditionalFormatting>
  <conditionalFormatting sqref="C5:L5">
    <cfRule type="cellIs" priority="122" dxfId="57" operator="equal" stopIfTrue="1">
      <formula>"OK"</formula>
    </cfRule>
  </conditionalFormatting>
  <conditionalFormatting sqref="F5">
    <cfRule type="cellIs" priority="111" dxfId="0" operator="equal" stopIfTrue="1">
      <formula>"  "</formula>
    </cfRule>
  </conditionalFormatting>
  <conditionalFormatting sqref="G5">
    <cfRule type="cellIs" priority="110" dxfId="0" operator="equal" stopIfTrue="1">
      <formula>"  "</formula>
    </cfRule>
  </conditionalFormatting>
  <conditionalFormatting sqref="H5">
    <cfRule type="cellIs" priority="109" dxfId="0" operator="equal" stopIfTrue="1">
      <formula>"  "</formula>
    </cfRule>
  </conditionalFormatting>
  <conditionalFormatting sqref="I5">
    <cfRule type="cellIs" priority="108" dxfId="0" operator="equal" stopIfTrue="1">
      <formula>"  "</formula>
    </cfRule>
  </conditionalFormatting>
  <conditionalFormatting sqref="J5">
    <cfRule type="cellIs" priority="107" dxfId="0" operator="equal" stopIfTrue="1">
      <formula>"  "</formula>
    </cfRule>
  </conditionalFormatting>
  <conditionalFormatting sqref="K5">
    <cfRule type="cellIs" priority="106" dxfId="0" operator="equal" stopIfTrue="1">
      <formula>"  "</formula>
    </cfRule>
  </conditionalFormatting>
  <conditionalFormatting sqref="F9">
    <cfRule type="cellIs" priority="103" dxfId="0" operator="equal" stopIfTrue="1">
      <formula>"  "</formula>
    </cfRule>
  </conditionalFormatting>
  <conditionalFormatting sqref="G9:K9">
    <cfRule type="cellIs" priority="102" dxfId="0" operator="equal" stopIfTrue="1">
      <formula>"  "</formula>
    </cfRule>
  </conditionalFormatting>
  <conditionalFormatting sqref="D9">
    <cfRule type="cellIs" priority="87" dxfId="0" operator="equal" stopIfTrue="1">
      <formula>"  "</formula>
    </cfRule>
  </conditionalFormatting>
  <conditionalFormatting sqref="E9">
    <cfRule type="cellIs" priority="86" dxfId="0" operator="equal" stopIfTrue="1">
      <formula>"  "</formula>
    </cfRule>
  </conditionalFormatting>
  <conditionalFormatting sqref="L5">
    <cfRule type="cellIs" priority="85" dxfId="0" operator="equal" stopIfTrue="1">
      <formula>"  "</formula>
    </cfRule>
  </conditionalFormatting>
  <conditionalFormatting sqref="L6">
    <cfRule type="cellIs" priority="81" dxfId="0" operator="between" stopIfTrue="1">
      <formula>32</formula>
      <formula>34</formula>
    </cfRule>
  </conditionalFormatting>
  <conditionalFormatting sqref="L8">
    <cfRule type="cellIs" priority="80" dxfId="0" operator="between" stopIfTrue="1">
      <formula>32</formula>
      <formula>34</formula>
    </cfRule>
  </conditionalFormatting>
  <conditionalFormatting sqref="G5:K5">
    <cfRule type="cellIs" priority="68" dxfId="0" operator="equal" stopIfTrue="1">
      <formula>"  "</formula>
    </cfRule>
  </conditionalFormatting>
  <conditionalFormatting sqref="C7">
    <cfRule type="cellIs" priority="51" dxfId="0" operator="equal" stopIfTrue="1">
      <formula>"  "</formula>
    </cfRule>
    <cfRule type="cellIs" priority="52" dxfId="57" operator="equal" stopIfTrue="1">
      <formula>" "</formula>
    </cfRule>
    <cfRule type="cellIs" priority="53" dxfId="0" operator="between" stopIfTrue="1">
      <formula>4</formula>
      <formula>6</formula>
    </cfRule>
    <cfRule type="cellIs" priority="55" dxfId="57" operator="equal" stopIfTrue="1">
      <formula>"OK"</formula>
    </cfRule>
  </conditionalFormatting>
  <conditionalFormatting sqref="C7">
    <cfRule type="cellIs" priority="54" dxfId="57" operator="equal" stopIfTrue="1">
      <formula>"OK"</formula>
    </cfRule>
  </conditionalFormatting>
  <conditionalFormatting sqref="C9">
    <cfRule type="cellIs" priority="46" dxfId="0" operator="equal" stopIfTrue="1">
      <formula>"  "</formula>
    </cfRule>
    <cfRule type="cellIs" priority="47" dxfId="57" operator="equal" stopIfTrue="1">
      <formula>" "</formula>
    </cfRule>
    <cfRule type="cellIs" priority="48" dxfId="0" operator="between" stopIfTrue="1">
      <formula>4</formula>
      <formula>6</formula>
    </cfRule>
    <cfRule type="cellIs" priority="50" dxfId="57" operator="equal" stopIfTrue="1">
      <formula>"OK"</formula>
    </cfRule>
  </conditionalFormatting>
  <conditionalFormatting sqref="C9">
    <cfRule type="cellIs" priority="49" dxfId="57" operator="equal" stopIfTrue="1">
      <formula>"OK"</formula>
    </cfRule>
  </conditionalFormatting>
  <conditionalFormatting sqref="L7">
    <cfRule type="cellIs" priority="45" dxfId="57" operator="equal" stopIfTrue="1">
      <formula>"OK"</formula>
    </cfRule>
  </conditionalFormatting>
  <conditionalFormatting sqref="L7">
    <cfRule type="cellIs" priority="44" dxfId="0" operator="equal" stopIfTrue="1">
      <formula>"  "</formula>
    </cfRule>
  </conditionalFormatting>
  <conditionalFormatting sqref="L9">
    <cfRule type="cellIs" priority="43" dxfId="57" operator="equal" stopIfTrue="1">
      <formula>"OK"</formula>
    </cfRule>
  </conditionalFormatting>
  <conditionalFormatting sqref="L9">
    <cfRule type="cellIs" priority="42" dxfId="0" operator="equal" stopIfTrue="1">
      <formula>"  "</formula>
    </cfRule>
  </conditionalFormatting>
  <conditionalFormatting sqref="E9">
    <cfRule type="cellIs" priority="33" dxfId="0" operator="equal" stopIfTrue="1">
      <formula>"  "</formula>
    </cfRule>
  </conditionalFormatting>
  <conditionalFormatting sqref="D7:E7">
    <cfRule type="cellIs" priority="29" dxfId="0" operator="equal" stopIfTrue="1">
      <formula>"  "</formula>
    </cfRule>
    <cfRule type="cellIs" priority="31" dxfId="57" operator="equal" stopIfTrue="1">
      <formula>"OK"</formula>
    </cfRule>
    <cfRule type="cellIs" priority="32" dxfId="58" operator="equal" stopIfTrue="1">
      <formula>"OK"</formula>
    </cfRule>
  </conditionalFormatting>
  <conditionalFormatting sqref="D7:E7">
    <cfRule type="cellIs" priority="30" dxfId="57" operator="equal" stopIfTrue="1">
      <formula>"OK"</formula>
    </cfRule>
  </conditionalFormatting>
  <conditionalFormatting sqref="G5:K5">
    <cfRule type="cellIs" priority="28" dxfId="0" operator="equal" stopIfTrue="1">
      <formula>"  "</formula>
    </cfRule>
  </conditionalFormatting>
  <conditionalFormatting sqref="G5:K5">
    <cfRule type="cellIs" priority="18" dxfId="0" operator="equal" stopIfTrue="1">
      <formula>"  "</formula>
    </cfRule>
  </conditionalFormatting>
  <conditionalFormatting sqref="G9:K9">
    <cfRule type="cellIs" priority="15" dxfId="0" operator="equal" stopIfTrue="1">
      <formula>"  "</formula>
    </cfRule>
  </conditionalFormatting>
  <conditionalFormatting sqref="G5:K5">
    <cfRule type="cellIs" priority="13" dxfId="0" operator="equal" stopIfTrue="1">
      <formula>"  "</formula>
    </cfRule>
  </conditionalFormatting>
  <conditionalFormatting sqref="F7:K7">
    <cfRule type="cellIs" priority="12" dxfId="57" operator="equal" stopIfTrue="1">
      <formula>"OK"</formula>
    </cfRule>
  </conditionalFormatting>
  <conditionalFormatting sqref="F7">
    <cfRule type="cellIs" priority="11" dxfId="0" operator="equal" stopIfTrue="1">
      <formula>"  "</formula>
    </cfRule>
  </conditionalFormatting>
  <conditionalFormatting sqref="G7">
    <cfRule type="cellIs" priority="10" dxfId="0" operator="equal" stopIfTrue="1">
      <formula>"  "</formula>
    </cfRule>
  </conditionalFormatting>
  <conditionalFormatting sqref="H7">
    <cfRule type="cellIs" priority="9" dxfId="0" operator="equal" stopIfTrue="1">
      <formula>"  "</formula>
    </cfRule>
  </conditionalFormatting>
  <conditionalFormatting sqref="I7">
    <cfRule type="cellIs" priority="8" dxfId="0" operator="equal" stopIfTrue="1">
      <formula>"  "</formula>
    </cfRule>
  </conditionalFormatting>
  <conditionalFormatting sqref="J7">
    <cfRule type="cellIs" priority="7" dxfId="0" operator="equal" stopIfTrue="1">
      <formula>"  "</formula>
    </cfRule>
  </conditionalFormatting>
  <conditionalFormatting sqref="K7">
    <cfRule type="cellIs" priority="6" dxfId="0" operator="equal" stopIfTrue="1">
      <formula>"  "</formula>
    </cfRule>
  </conditionalFormatting>
  <conditionalFormatting sqref="G7:K7">
    <cfRule type="cellIs" priority="5" dxfId="0" operator="equal" stopIfTrue="1">
      <formula>"  "</formula>
    </cfRule>
  </conditionalFormatting>
  <conditionalFormatting sqref="G7:K7">
    <cfRule type="cellIs" priority="4" dxfId="0" operator="equal" stopIfTrue="1">
      <formula>"  "</formula>
    </cfRule>
  </conditionalFormatting>
  <conditionalFormatting sqref="G7:K7">
    <cfRule type="cellIs" priority="3" dxfId="0" operator="equal" stopIfTrue="1">
      <formula>"  "</formula>
    </cfRule>
  </conditionalFormatting>
  <conditionalFormatting sqref="G7:K7">
    <cfRule type="cellIs" priority="2" dxfId="0" operator="equal" stopIfTrue="1">
      <formula>"  "</formula>
    </cfRule>
  </conditionalFormatting>
  <conditionalFormatting sqref="G9:K9">
    <cfRule type="cellIs" priority="1" dxfId="0" operator="equal" stopIfTrue="1">
      <formula>"  "</formula>
    </cfRule>
  </conditionalFormatting>
  <dataValidations count="22">
    <dataValidation type="list" allowBlank="1" showInputMessage="1" showErrorMessage="1" promptTitle="下拉選單勾選" prompt="ˇ,×" errorTitle="下拉選單勾選" error="ˇ,×" sqref="M5:N5 P5 M9:N9 M7:N7 P7 P9">
      <formula1>"ˇ,×"</formula1>
    </dataValidation>
    <dataValidation type="decimal" allowBlank="1" showInputMessage="1" showErrorMessage="1" promptTitle="彈性學習節數應符合課綱規定" prompt="8年級4-6節" errorTitle="彈性學習節數應符合課綱規定" error="8年級4-6節" sqref="C8">
      <formula1>4</formula1>
      <formula2>6</formula2>
    </dataValidation>
    <dataValidation type="decimal" allowBlank="1" showInputMessage="1" showErrorMessage="1" promptTitle="學習總節數應符合課綱規定" prompt="8年級32-34節" sqref="L8">
      <formula1>32</formula1>
      <formula2>34</formula2>
    </dataValidation>
    <dataValidation type="decimal" allowBlank="1" showInputMessage="1" showErrorMessage="1" promptTitle="學習總節數應符合課綱規定" prompt="7年級32-34節" sqref="L6">
      <formula1>32</formula1>
      <formula2>34</formula2>
    </dataValidation>
    <dataValidation type="decimal" allowBlank="1" showInputMessage="1" showErrorMessage="1" promptTitle="學習總節數應符合課綱規定" prompt="9年級33-35節" sqref="L10">
      <formula1>32</formula1>
      <formula2>34</formula2>
    </dataValidation>
    <dataValidation type="decimal" allowBlank="1" showInputMessage="1" showErrorMessage="1" promptTitle="綜合活動" prompt="依課綱規定應佔領域學習節數之10％-15％&#10;即3-4.5" errorTitle="綜合活動領域" error="應佔領域學習節數之10％-15％&#10;即3-4.5" sqref="K10">
      <formula1>3</formula1>
      <formula2>4.5</formula2>
    </dataValidation>
    <dataValidation type="decimal" allowBlank="1" showInputMessage="1" showErrorMessage="1" promptTitle="健康與體育" prompt="依課綱規定應佔領域學習節數之10％-15％&#10;即3-4.5" errorTitle="健康與體育領域" error="應佔領域學習節數之10％-15％&#10;即3-4.5" sqref="J10">
      <formula1>3</formula1>
      <formula2>4.5</formula2>
    </dataValidation>
    <dataValidation type="decimal" allowBlank="1" showInputMessage="1" showErrorMessage="1" promptTitle="自然與生活科技" prompt="依課綱規定應佔領域學習節數之10％-15％&#10;即3-4.5" errorTitle="自然與生活科技領域" error="應佔領域學習節數之10％-15％&#10;即3-4.5" sqref="I10">
      <formula1>3</formula1>
      <formula2>4.5</formula2>
    </dataValidation>
    <dataValidation type="decimal" allowBlank="1" showInputMessage="1" showErrorMessage="1" promptTitle="藝術與人文" prompt="依課綱規定應佔領域學習節數之10％-15％&#10;即3-4.5" errorTitle="藝術與人文領域" error="應佔領域學習節數之10％-15％&#10;即3-4.5" sqref="H10">
      <formula1>3</formula1>
      <formula2>4.5</formula2>
    </dataValidation>
    <dataValidation type="decimal" allowBlank="1" showInputMessage="1" showErrorMessage="1" promptTitle="社會" prompt="依課綱規定應佔領域學習節數之10％-15％&#10;即3-4.5" errorTitle="社會領域" error="應佔領域學習節數之10％-15％&#10;即3-4.5" sqref="G10">
      <formula1>3</formula1>
      <formula2>4.5</formula2>
    </dataValidation>
    <dataValidation type="decimal" allowBlank="1" showInputMessage="1" showErrorMessage="1" promptTitle="數學" prompt="依課綱規定應佔領域學習節數之10％-15％&#10;即3-4.5" errorTitle="數學學習領域" error="應佔領域學習節數之10％-15％&#10;即3-4.5" sqref="F10">
      <formula1>3</formula1>
      <formula2>4.5</formula2>
    </dataValidation>
    <dataValidation type="decimal" allowBlank="1" showInputMessage="1" showErrorMessage="1" promptTitle="綜合活動" prompt="依課綱規定應佔領域學習節數之10％-15％&#10;即2.8-4.2" errorTitle="綜合活動領域" error="應佔領域學習節數之10％-15％&#10;即2.8-4.2" sqref="K6 K8">
      <formula1>2.8</formula1>
      <formula2>4.2</formula2>
    </dataValidation>
    <dataValidation type="decimal" allowBlank="1" showInputMessage="1" showErrorMessage="1" promptTitle="健康與體育" prompt="依課綱規定應佔領域學習節數之10％-15％&#10;即2.8-4.2" errorTitle="健康與體育領域" error="應佔領域學習節數之10％-15％&#10;即2.8-4.2" sqref="J6 J8">
      <formula1>2.8</formula1>
      <formula2>4.2</formula2>
    </dataValidation>
    <dataValidation type="decimal" allowBlank="1" showInputMessage="1" showErrorMessage="1" promptTitle="自然與生活科技" prompt="依課綱規定應佔領域學習節數之10％-15％&#10;即2.8-4.2" errorTitle="自然與生活科技領域" error="應佔領域學習節數之10％-15％&#10;即2.8-4.2" sqref="I6 I8">
      <formula1>2.8</formula1>
      <formula2>4.2</formula2>
    </dataValidation>
    <dataValidation type="decimal" allowBlank="1" showInputMessage="1" showErrorMessage="1" promptTitle="藝術與人文" prompt="依課綱規定應佔領域學習節數之10％-15％&#10;即2.8-4.2" errorTitle="藝術與人文領域" error="應佔領域學習節數之10％-15％&#10;即2.8-4.2" sqref="H6 H8">
      <formula1>2.8</formula1>
      <formula2>4.2</formula2>
    </dataValidation>
    <dataValidation type="decimal" allowBlank="1" showInputMessage="1" showErrorMessage="1" promptTitle="社會" prompt="依課綱規定應佔領域學習節數之10％-15％&#10;即2.8-4.2" errorTitle="社會領域" error="應佔領域學習節數之10％-15％&#10;即2.8-4.2" sqref="G6 G8">
      <formula1>2.8</formula1>
      <formula2>4.2</formula2>
    </dataValidation>
    <dataValidation type="decimal" allowBlank="1" showInputMessage="1" showErrorMessage="1" promptTitle="數學" prompt="依課綱規定應佔領域學習節數之10％-15％&#10;即2.8-4.2" errorTitle="數學學習領域" error="應佔領域學習節數之10％-15％&#10;即2.8-4.2" sqref="F6 F8">
      <formula1>2.8</formula1>
      <formula2>4.2</formula2>
    </dataValidation>
    <dataValidation errorStyle="information" allowBlank="1" showInputMessage="1" showErrorMessage="1" promptTitle="語文領域" prompt="國文＋英語＝依課綱規定應佔領域學習節數之20％-30％&#10;即6-9" sqref="D10:E10"/>
    <dataValidation errorStyle="information" allowBlank="1" showInputMessage="1" showErrorMessage="1" promptTitle="語文領域" prompt="國文＋英語＝依課綱規定應佔領域學習節數之20％-30％&#10;即5.6-8.4" sqref="D6:E6 D8:E8"/>
    <dataValidation type="decimal" allowBlank="1" showInputMessage="1" showErrorMessage="1" promptTitle="彈性學習節數應符合課綱規定" prompt="7年級4-6節" errorTitle="彈性學習節數應符合課綱規定" error="7年級4-6節" sqref="C6">
      <formula1>4</formula1>
      <formula2>6</formula2>
    </dataValidation>
    <dataValidation allowBlank="1" showInputMessage="1" showErrorMessage="1" prompt="每週節數" sqref="O5 O7 O9"/>
    <dataValidation type="decimal" allowBlank="1" showInputMessage="1" showErrorMessage="1" promptTitle="彈性學習節數應符合課綱規定" prompt="9年級3-5節" errorTitle="彈性學習節數應符合課綱規定" error="9年級3-5節" sqref="C10">
      <formula1>3</formula1>
      <formula2>5</formula2>
    </dataValidation>
  </dataValidations>
  <printOptions/>
  <pageMargins left="1.11" right="0.7" top="0.75" bottom="0.75" header="0.3" footer="0.3"/>
  <pageSetup fitToHeight="1" fitToWidth="1" horizontalDpi="600" verticalDpi="600" orientation="landscape" paperSize="9" scale="79" r:id="rId2"/>
  <ignoredErrors>
    <ignoredError sqref="L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clchuang</dc:creator>
  <cp:keywords/>
  <dc:description/>
  <cp:lastModifiedBy>sp643</cp:lastModifiedBy>
  <cp:lastPrinted>2015-05-04T03:04:03Z</cp:lastPrinted>
  <dcterms:created xsi:type="dcterms:W3CDTF">2015-04-21T00:15:15Z</dcterms:created>
  <dcterms:modified xsi:type="dcterms:W3CDTF">2015-08-28T04:07:39Z</dcterms:modified>
  <cp:category/>
  <cp:version/>
  <cp:contentType/>
  <cp:contentStatus/>
</cp:coreProperties>
</file>